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БЮДЖЕТА'!$A$12:$F$520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<sst xmlns="http://schemas.openxmlformats.org/spreadsheetml/2006/main" count="2064" uniqueCount="428">
  <si>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</si>
  <si>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</si>
  <si>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</si>
  <si>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</si>
  <si>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</si>
  <si>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</si>
  <si>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</si>
  <si>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</si>
  <si>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</si>
  <si>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</si>
  <si>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</si>
  <si>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</si>
  <si>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</si>
  <si>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</si>
  <si>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</si>
  <si>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</si>
  <si>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</si>
  <si>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</si>
  <si>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</si>
  <si>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</si>
  <si>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</si>
  <si>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</si>
  <si>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</si>
  <si>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</si>
  <si>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</si>
  <si>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</si>
  <si>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</si>
  <si>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</si>
  <si>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</si>
  <si>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</si>
  <si>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</si>
  <si>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</si>
  <si>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</si>
  <si>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</si>
  <si>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</si>
  <si>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</si>
  <si>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</si>
  <si>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</si>
  <si>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</si>
  <si>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</si>
  <si>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</si>
  <si>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</si>
  <si>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</si>
  <si>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</si>
  <si>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</si>
  <si>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</si>
  <si>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</si>
  <si>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</si>
  <si>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</si>
  <si>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</si>
  <si>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</si>
  <si>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</si>
  <si>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</si>
  <si>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</si>
  <si>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</si>
  <si>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</si>
  <si>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</si>
  <si>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</si>
  <si>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</si>
  <si>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</si>
  <si>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</si>
  <si>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</si>
  <si>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</si>
  <si>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</si>
  <si>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</si>
  <si>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</si>
  <si>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</si>
  <si>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</si>
  <si>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</si>
  <si>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</si>
  <si>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</si>
  <si>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</si>
  <si>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</si>
  <si>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</si>
  <si>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</si>
  <si>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</si>
  <si>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</si>
  <si>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</si>
  <si>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</si>
  <si>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</si>
  <si>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</si>
  <si>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</si>
  <si>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</si>
  <si>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</si>
  <si>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</si>
  <si>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</si>
  <si>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</si>
  <si>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</si>
  <si>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</si>
  <si>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</si>
  <si>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</si>
  <si>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</si>
  <si>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</si>
  <si>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</si>
  <si>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</si>
  <si>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</si>
  <si>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</si>
  <si>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</si>
  <si>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</si>
  <si>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</si>
  <si>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</si>
  <si>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</si>
  <si>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</si>
  <si>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</si>
  <si>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</si>
  <si>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</si>
  <si>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</si>
  <si>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</si>
  <si>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</si>
  <si>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</si>
  <si>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</si>
  <si>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</si>
  <si>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</si>
  <si>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</si>
  <si>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</si>
  <si>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</si>
  <si>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</si>
  <si>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</si>
  <si>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</si>
  <si>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</si>
  <si>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</si>
  <si>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</si>
  <si>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</si>
  <si>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</si>
  <si>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</si>
  <si>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</si>
  <si>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</si>
  <si>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</si>
  <si>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</si>
  <si>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</si>
  <si>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</si>
  <si>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</si>
  <si>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</si>
  <si>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</si>
  <si>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</si>
  <si>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</si>
  <si>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</si>
  <si>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</si>
  <si>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</si>
  <si>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</si>
  <si>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</si>
  <si>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</si>
  <si>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</si>
  <si>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</si>
  <si>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</si>
  <si>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</si>
  <si>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</si>
  <si>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</si>
  <si>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</si>
  <si>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</si>
  <si>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</si>
  <si>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</si>
  <si>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</si>
  <si>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</si>
  <si>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</si>
  <si>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</si>
  <si>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</si>
  <si>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</si>
  <si>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</si>
  <si>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</si>
  <si>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</si>
  <si>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</si>
  <si>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</si>
  <si>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</si>
  <si>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</si>
  <si>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</si>
  <si>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</si>
  <si>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</si>
  <si>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</si>
  <si>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</si>
  <si>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</si>
  <si>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</si>
  <si>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</si>
  <si>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</si>
  <si>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</si>
  <si>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</si>
  <si>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</si>
  <si>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</si>
  <si>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</si>
  <si>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</si>
  <si>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</si>
  <si>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</si>
  <si>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</si>
  <si>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</si>
  <si>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</si>
  <si>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</si>
  <si>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</si>
  <si>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</si>
  <si>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</si>
  <si>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</si>
  <si>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</si>
  <si>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</si>
  <si>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</si>
  <si>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</si>
  <si>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</si>
  <si>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</si>
  <si>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</si>
  <si>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</si>
  <si>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</si>
  <si>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</si>
  <si>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</si>
  <si>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</si>
  <si>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</si>
  <si>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</si>
  <si>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</si>
  <si>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</si>
  <si>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</si>
  <si>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</si>
  <si>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</si>
  <si>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</si>
  <si>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</si>
  <si>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</si>
  <si>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</si>
  <si>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</si>
  <si>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</si>
  <si>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</si>
  <si>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</si>
  <si>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</si>
  <si>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</si>
  <si>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</si>
  <si>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</si>
  <si>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</si>
  <si>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</si>
  <si>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</si>
  <si>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</si>
  <si>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</si>
  <si>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</si>
  <si>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</si>
  <si>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</si>
  <si>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</si>
  <si>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</si>
  <si>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</si>
  <si>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</si>
  <si>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</si>
  <si>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</si>
  <si>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</si>
  <si>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</si>
  <si>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</si>
  <si>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</si>
  <si>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</si>
  <si>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</si>
  <si>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</si>
  <si>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</si>
  <si>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</si>
  <si>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</si>
  <si>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</si>
  <si>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</si>
  <si>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</si>
  <si>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</si>
  <si>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</si>
  <si>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</si>
  <si>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</si>
  <si>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</si>
  <si>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</si>
  <si>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</si>
  <si>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</si>
  <si>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</si>
  <si>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</si>
  <si>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</si>
  <si>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</si>
  <si>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</si>
  <si>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</si>
  <si>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</si>
  <si>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</si>
  <si>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</si>
  <si>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</si>
  <si>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</si>
  <si>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</si>
  <si>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</si>
  <si>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</si>
  <si>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</si>
  <si>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</si>
  <si>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</si>
  <si>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</si>
  <si>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</si>
  <si>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</si>
  <si>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</si>
  <si>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</si>
  <si>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</si>
  <si>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</si>
  <si>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</si>
  <si>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</si>
  <si>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</si>
  <si>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</si>
  <si>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</si>
  <si>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</si>
  <si>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</si>
  <si>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</si>
  <si>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</si>
  <si>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</si>
  <si>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</si>
  <si>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</si>
  <si>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</si>
  <si>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</si>
  <si>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</si>
  <si>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</si>
  <si>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</si>
  <si>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</si>
  <si>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</si>
  <si>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</si>
  <si>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</si>
  <si>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</si>
  <si>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</si>
  <si>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</si>
  <si>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</si>
  <si>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</si>
  <si>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</si>
  <si>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</si>
  <si>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</si>
  <si>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</si>
  <si>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</si>
  <si>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</si>
  <si>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</si>
  <si>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</si>
  <si>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</si>
  <si>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</si>
  <si>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</si>
  <si>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</si>
  <si>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</si>
  <si>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</si>
  <si>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</si>
  <si>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</si>
  <si>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</si>
  <si>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</si>
  <si>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</si>
  <si>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</si>
  <si>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</si>
  <si>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</si>
  <si>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</si>
  <si>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</si>
  <si>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</si>
  <si>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</si>
  <si>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</si>
  <si>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</si>
  <si>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</si>
  <si>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</si>
  <si>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</si>
  <si>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</si>
  <si>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</si>
  <si>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</si>
  <si>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</si>
  <si>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</si>
  <si>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</si>
  <si>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</si>
  <si>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</si>
  <si>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</si>
  <si>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</si>
  <si>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</si>
  <si>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</si>
  <si>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</si>
  <si>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</si>
  <si>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</si>
  <si>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</si>
  <si>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</si>
  <si>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</si>
  <si>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</si>
  <si>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</si>
  <si>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</si>
  <si>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</si>
  <si>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</si>
  <si>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</si>
  <si>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</si>
  <si>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</si>
  <si>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</si>
  <si>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</si>
  <si>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</si>
  <si>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</si>
  <si>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</si>
  <si>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</si>
  <si>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</si>
  <si>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</si>
  <si>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</si>
  <si>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</si>
  <si>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</si>
  <si>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</si>
  <si>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</si>
  <si>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</si>
  <si>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</si>
  <si>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</si>
  <si>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</si>
  <si>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</si>
  <si>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</si>
  <si>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</si>
  <si>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</si>
  <si>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</si>
  <si>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</si>
  <si>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</si>
  <si>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</si>
  <si>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</si>
  <si>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</si>
  <si>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</si>
  <si>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</si>
  <si>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</si>
  <si>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</si>
  <si>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</si>
  <si>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</si>
  <si>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</si>
  <si>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</si>
  <si>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</si>
  <si>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</si>
  <si>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</si>
  <si>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</si>
  <si>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</si>
  <si>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</si>
  <si>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</si>
  <si>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</si>
  <si>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</si>
  <si>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</si>
  <si>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</si>
  <si>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</si>
  <si>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26000L0820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</si>
  <si>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</si>
  <si>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</si>
  <si>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</si>
  <si>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</si>
  <si>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</si>
  <si>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</si>
  <si>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</si>
  <si>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</si>
  <si>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</si>
  <si>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</si>
  <si>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</si>
  <si>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0310050970</t>
  </si>
  <si>
    <t>Приложение 5 к решению Думы</t>
  </si>
  <si>
    <t>16100L5050</t>
  </si>
  <si>
    <t xml:space="preserve">Строительство Дома культуры в с. Первомайском </t>
  </si>
  <si>
    <t>0320093140</t>
  </si>
  <si>
    <t>района № 343 от 24.01.2019г.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</si>
</sst>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7"/>
  <sheetViews>
    <sheetView showGridLines="0" tabSelected="1" zoomScale="115" zoomScaleNormal="115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4" ht="12.75">
      <c r="B1" s="108" t="s">
        <v>423</v>
      </c>
      <c r="C1" s="108"/>
      <c r="D1" s="108"/>
    </row>
    <row r="2" spans="2:4" ht="12.75">
      <c r="B2" s="108" t="s">
        <v>87</v>
      </c>
      <c r="C2" s="108"/>
      <c r="D2" s="108"/>
    </row>
    <row r="3" spans="2:4" ht="12.75">
      <c r="B3" s="108" t="s">
        <v>427</v>
      </c>
      <c r="C3" s="108"/>
      <c r="D3" s="108"/>
    </row>
    <row r="5" spans="2:23" ht="12.75">
      <c r="B5" s="108" t="s">
        <v>363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2:23" ht="9" customHeight="1">
      <c r="B6" s="114" t="s">
        <v>87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2:22" ht="12.75">
      <c r="B7" s="2" t="s">
        <v>86</v>
      </c>
      <c r="C7" s="108" t="s">
        <v>421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9" spans="1:22" ht="30.75" customHeight="1">
      <c r="A9" s="109" t="s">
        <v>47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57" customHeight="1">
      <c r="A10" s="113" t="s">
        <v>382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15.75">
      <c r="A11" s="112" t="s">
        <v>65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235</v>
      </c>
      <c r="D13" s="17" t="s">
        <v>5</v>
      </c>
      <c r="E13" s="17"/>
      <c r="F13" s="67">
        <f>F14+F22+F45+F65+F79+F84+F59+F73</f>
        <v>91035.16399999999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235</v>
      </c>
      <c r="D14" s="27" t="s">
        <v>5</v>
      </c>
      <c r="E14" s="27"/>
      <c r="F14" s="28">
        <f>F15</f>
        <v>2203.6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236</v>
      </c>
      <c r="D15" s="12" t="s">
        <v>5</v>
      </c>
      <c r="E15" s="12"/>
      <c r="F15" s="13">
        <f>F16</f>
        <v>2203.6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237</v>
      </c>
      <c r="D16" s="12" t="s">
        <v>5</v>
      </c>
      <c r="E16" s="12"/>
      <c r="F16" s="13">
        <f>F17</f>
        <v>2203.6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238</v>
      </c>
      <c r="D17" s="19" t="s">
        <v>5</v>
      </c>
      <c r="E17" s="19"/>
      <c r="F17" s="20">
        <f>F18</f>
        <v>2203.6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238</v>
      </c>
      <c r="D18" s="6" t="s">
        <v>90</v>
      </c>
      <c r="E18" s="6"/>
      <c r="F18" s="7">
        <f>F19+F20+F21</f>
        <v>2203.6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228</v>
      </c>
      <c r="B19" s="47" t="s">
        <v>6</v>
      </c>
      <c r="C19" s="47" t="s">
        <v>238</v>
      </c>
      <c r="D19" s="47" t="s">
        <v>88</v>
      </c>
      <c r="E19" s="47"/>
      <c r="F19" s="48">
        <v>1785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233</v>
      </c>
      <c r="B20" s="47" t="s">
        <v>6</v>
      </c>
      <c r="C20" s="47" t="s">
        <v>238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229</v>
      </c>
      <c r="B21" s="47" t="s">
        <v>6</v>
      </c>
      <c r="C21" s="47" t="s">
        <v>238</v>
      </c>
      <c r="D21" s="47" t="s">
        <v>230</v>
      </c>
      <c r="E21" s="47"/>
      <c r="F21" s="48">
        <v>418.6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235</v>
      </c>
      <c r="D22" s="9" t="s">
        <v>5</v>
      </c>
      <c r="E22" s="9"/>
      <c r="F22" s="68">
        <f>F23</f>
        <v>4721.9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236</v>
      </c>
      <c r="D23" s="12" t="s">
        <v>5</v>
      </c>
      <c r="E23" s="12"/>
      <c r="F23" s="72">
        <f>F24</f>
        <v>4721.9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237</v>
      </c>
      <c r="D24" s="12" t="s">
        <v>5</v>
      </c>
      <c r="E24" s="12"/>
      <c r="F24" s="72">
        <f>F25+F37+F43</f>
        <v>4721.9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188</v>
      </c>
      <c r="B25" s="19" t="s">
        <v>19</v>
      </c>
      <c r="C25" s="19" t="s">
        <v>239</v>
      </c>
      <c r="D25" s="19" t="s">
        <v>5</v>
      </c>
      <c r="E25" s="19"/>
      <c r="F25" s="69">
        <f>F26+F30+F34+F32</f>
        <v>2709.9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239</v>
      </c>
      <c r="D26" s="6" t="s">
        <v>90</v>
      </c>
      <c r="E26" s="6"/>
      <c r="F26" s="70">
        <f>F27+F28+F29</f>
        <v>2604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228</v>
      </c>
      <c r="B27" s="47" t="s">
        <v>19</v>
      </c>
      <c r="C27" s="47" t="s">
        <v>239</v>
      </c>
      <c r="D27" s="47" t="s">
        <v>88</v>
      </c>
      <c r="E27" s="47"/>
      <c r="F27" s="71">
        <v>2000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233</v>
      </c>
      <c r="B28" s="47" t="s">
        <v>19</v>
      </c>
      <c r="C28" s="47" t="s">
        <v>239</v>
      </c>
      <c r="D28" s="47" t="s">
        <v>89</v>
      </c>
      <c r="E28" s="47"/>
      <c r="F28" s="71">
        <v>0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229</v>
      </c>
      <c r="B29" s="47" t="s">
        <v>19</v>
      </c>
      <c r="C29" s="47" t="s">
        <v>239</v>
      </c>
      <c r="D29" s="47" t="s">
        <v>230</v>
      </c>
      <c r="E29" s="47"/>
      <c r="F29" s="71">
        <v>604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239</v>
      </c>
      <c r="D30" s="6" t="s">
        <v>93</v>
      </c>
      <c r="E30" s="6"/>
      <c r="F30" s="70">
        <f>F31</f>
        <v>0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239</v>
      </c>
      <c r="D31" s="47" t="s">
        <v>95</v>
      </c>
      <c r="E31" s="47"/>
      <c r="F31" s="71">
        <v>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325</v>
      </c>
      <c r="B32" s="6" t="s">
        <v>19</v>
      </c>
      <c r="C32" s="6" t="s">
        <v>239</v>
      </c>
      <c r="D32" s="6" t="s">
        <v>326</v>
      </c>
      <c r="E32" s="6"/>
      <c r="F32" s="70">
        <f>F33</f>
        <v>100.9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327</v>
      </c>
      <c r="B33" s="47" t="s">
        <v>19</v>
      </c>
      <c r="C33" s="47" t="s">
        <v>239</v>
      </c>
      <c r="D33" s="47" t="s">
        <v>328</v>
      </c>
      <c r="E33" s="47"/>
      <c r="F33" s="71">
        <v>100.9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239</v>
      </c>
      <c r="D34" s="6" t="s">
        <v>97</v>
      </c>
      <c r="E34" s="6"/>
      <c r="F34" s="70">
        <f>F35+F36</f>
        <v>5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239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239</v>
      </c>
      <c r="D36" s="47" t="s">
        <v>101</v>
      </c>
      <c r="E36" s="47"/>
      <c r="F36" s="71">
        <v>5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189</v>
      </c>
      <c r="B37" s="19" t="s">
        <v>19</v>
      </c>
      <c r="C37" s="19" t="s">
        <v>240</v>
      </c>
      <c r="D37" s="19" t="s">
        <v>5</v>
      </c>
      <c r="E37" s="19"/>
      <c r="F37" s="69">
        <f>F38+F43</f>
        <v>2012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240</v>
      </c>
      <c r="D38" s="6" t="s">
        <v>90</v>
      </c>
      <c r="E38" s="6"/>
      <c r="F38" s="70">
        <f>F39+F40+F41+F42</f>
        <v>2012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228</v>
      </c>
      <c r="B39" s="47" t="s">
        <v>19</v>
      </c>
      <c r="C39" s="47" t="s">
        <v>240</v>
      </c>
      <c r="D39" s="47" t="s">
        <v>88</v>
      </c>
      <c r="E39" s="47"/>
      <c r="F39" s="71">
        <v>1400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233</v>
      </c>
      <c r="B40" s="47" t="s">
        <v>19</v>
      </c>
      <c r="C40" s="47" t="s">
        <v>240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329</v>
      </c>
      <c r="B41" s="47" t="s">
        <v>19</v>
      </c>
      <c r="C41" s="47" t="s">
        <v>240</v>
      </c>
      <c r="D41" s="47" t="s">
        <v>330</v>
      </c>
      <c r="E41" s="47"/>
      <c r="F41" s="71">
        <v>192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229</v>
      </c>
      <c r="B42" s="47" t="s">
        <v>19</v>
      </c>
      <c r="C42" s="47" t="s">
        <v>240</v>
      </c>
      <c r="D42" s="47" t="s">
        <v>230</v>
      </c>
      <c r="E42" s="47"/>
      <c r="F42" s="71">
        <v>420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241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241</v>
      </c>
      <c r="D44" s="6" t="s">
        <v>204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235</v>
      </c>
      <c r="D45" s="9" t="s">
        <v>5</v>
      </c>
      <c r="E45" s="9"/>
      <c r="F45" s="10">
        <f>F46</f>
        <v>8642.599999999999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236</v>
      </c>
      <c r="D46" s="12" t="s">
        <v>5</v>
      </c>
      <c r="E46" s="12"/>
      <c r="F46" s="13">
        <f>F47</f>
        <v>8642.599999999999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237</v>
      </c>
      <c r="D47" s="12" t="s">
        <v>5</v>
      </c>
      <c r="E47" s="12"/>
      <c r="F47" s="13">
        <f>F48</f>
        <v>8642.599999999999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188</v>
      </c>
      <c r="B48" s="19" t="s">
        <v>7</v>
      </c>
      <c r="C48" s="19" t="s">
        <v>239</v>
      </c>
      <c r="D48" s="19" t="s">
        <v>5</v>
      </c>
      <c r="E48" s="19"/>
      <c r="F48" s="20">
        <f>F49+F53+F55</f>
        <v>8642.599999999999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239</v>
      </c>
      <c r="D49" s="6" t="s">
        <v>90</v>
      </c>
      <c r="E49" s="6"/>
      <c r="F49" s="7">
        <f>F50+F51+F52</f>
        <v>8501.3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228</v>
      </c>
      <c r="B50" s="47" t="s">
        <v>7</v>
      </c>
      <c r="C50" s="47" t="s">
        <v>239</v>
      </c>
      <c r="D50" s="47" t="s">
        <v>88</v>
      </c>
      <c r="E50" s="47"/>
      <c r="F50" s="48">
        <v>6491.7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233</v>
      </c>
      <c r="B51" s="47" t="s">
        <v>7</v>
      </c>
      <c r="C51" s="47" t="s">
        <v>239</v>
      </c>
      <c r="D51" s="47" t="s">
        <v>89</v>
      </c>
      <c r="E51" s="47"/>
      <c r="F51" s="48">
        <v>40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229</v>
      </c>
      <c r="B52" s="47" t="s">
        <v>7</v>
      </c>
      <c r="C52" s="47" t="s">
        <v>239</v>
      </c>
      <c r="D52" s="47" t="s">
        <v>230</v>
      </c>
      <c r="E52" s="47"/>
      <c r="F52" s="48">
        <v>1969.6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239</v>
      </c>
      <c r="D53" s="6" t="s">
        <v>93</v>
      </c>
      <c r="E53" s="6"/>
      <c r="F53" s="7">
        <f>F54</f>
        <v>0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239</v>
      </c>
      <c r="D54" s="47" t="s">
        <v>95</v>
      </c>
      <c r="E54" s="47"/>
      <c r="F54" s="48">
        <v>0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239</v>
      </c>
      <c r="D55" s="6" t="s">
        <v>97</v>
      </c>
      <c r="E55" s="6"/>
      <c r="F55" s="7">
        <f>F56+F57+F58</f>
        <v>141.3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239</v>
      </c>
      <c r="D56" s="47" t="s">
        <v>100</v>
      </c>
      <c r="E56" s="47"/>
      <c r="F56" s="48">
        <v>7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239</v>
      </c>
      <c r="D57" s="47" t="s">
        <v>101</v>
      </c>
      <c r="E57" s="47"/>
      <c r="F57" s="48">
        <v>40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332</v>
      </c>
      <c r="B58" s="47" t="s">
        <v>7</v>
      </c>
      <c r="C58" s="47" t="s">
        <v>239</v>
      </c>
      <c r="D58" s="47" t="s">
        <v>331</v>
      </c>
      <c r="E58" s="47"/>
      <c r="F58" s="48">
        <v>94.3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184</v>
      </c>
      <c r="B59" s="9" t="s">
        <v>185</v>
      </c>
      <c r="C59" s="9" t="s">
        <v>235</v>
      </c>
      <c r="D59" s="9" t="s">
        <v>5</v>
      </c>
      <c r="E59" s="9"/>
      <c r="F59" s="10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185</v>
      </c>
      <c r="C60" s="9" t="s">
        <v>236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185</v>
      </c>
      <c r="C61" s="9" t="s">
        <v>237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186</v>
      </c>
      <c r="B62" s="19" t="s">
        <v>185</v>
      </c>
      <c r="C62" s="19" t="s">
        <v>242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185</v>
      </c>
      <c r="C63" s="6" t="s">
        <v>242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185</v>
      </c>
      <c r="C64" s="47" t="s">
        <v>242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235</v>
      </c>
      <c r="D65" s="9" t="s">
        <v>5</v>
      </c>
      <c r="E65" s="9"/>
      <c r="F65" s="10">
        <f>F66</f>
        <v>6512.6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236</v>
      </c>
      <c r="D66" s="12" t="s">
        <v>5</v>
      </c>
      <c r="E66" s="12"/>
      <c r="F66" s="13">
        <f>F67</f>
        <v>6512.6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237</v>
      </c>
      <c r="D67" s="12" t="s">
        <v>5</v>
      </c>
      <c r="E67" s="12"/>
      <c r="F67" s="13">
        <f>F68</f>
        <v>6512.6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188</v>
      </c>
      <c r="B68" s="19" t="s">
        <v>8</v>
      </c>
      <c r="C68" s="19" t="s">
        <v>239</v>
      </c>
      <c r="D68" s="19" t="s">
        <v>5</v>
      </c>
      <c r="E68" s="19"/>
      <c r="F68" s="20">
        <f>F69</f>
        <v>6512.6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239</v>
      </c>
      <c r="D69" s="6" t="s">
        <v>90</v>
      </c>
      <c r="E69" s="6"/>
      <c r="F69" s="7">
        <f>F70+F71+F72</f>
        <v>6512.6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228</v>
      </c>
      <c r="B70" s="47" t="s">
        <v>8</v>
      </c>
      <c r="C70" s="47" t="s">
        <v>239</v>
      </c>
      <c r="D70" s="47" t="s">
        <v>88</v>
      </c>
      <c r="E70" s="47"/>
      <c r="F70" s="48">
        <v>4986.2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233</v>
      </c>
      <c r="B71" s="47" t="s">
        <v>8</v>
      </c>
      <c r="C71" s="47" t="s">
        <v>239</v>
      </c>
      <c r="D71" s="47" t="s">
        <v>89</v>
      </c>
      <c r="E71" s="47"/>
      <c r="F71" s="48">
        <v>16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229</v>
      </c>
      <c r="B72" s="47" t="s">
        <v>8</v>
      </c>
      <c r="C72" s="47" t="s">
        <v>239</v>
      </c>
      <c r="D72" s="47" t="s">
        <v>230</v>
      </c>
      <c r="E72" s="47"/>
      <c r="F72" s="48">
        <v>1510.4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193</v>
      </c>
      <c r="B73" s="9" t="s">
        <v>194</v>
      </c>
      <c r="C73" s="9" t="s">
        <v>235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194</v>
      </c>
      <c r="C74" s="9" t="s">
        <v>236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194</v>
      </c>
      <c r="C75" s="9" t="s">
        <v>237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192</v>
      </c>
      <c r="B76" s="19" t="s">
        <v>194</v>
      </c>
      <c r="C76" s="19" t="s">
        <v>243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222</v>
      </c>
      <c r="B77" s="6" t="s">
        <v>194</v>
      </c>
      <c r="C77" s="6" t="s">
        <v>243</v>
      </c>
      <c r="D77" s="6" t="s">
        <v>220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223</v>
      </c>
      <c r="B78" s="47" t="s">
        <v>194</v>
      </c>
      <c r="C78" s="47" t="s">
        <v>243</v>
      </c>
      <c r="D78" s="47" t="s">
        <v>221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235</v>
      </c>
      <c r="D79" s="9" t="s">
        <v>5</v>
      </c>
      <c r="E79" s="9"/>
      <c r="F79" s="10">
        <f>F80</f>
        <v>200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236</v>
      </c>
      <c r="D80" s="12" t="s">
        <v>5</v>
      </c>
      <c r="E80" s="12"/>
      <c r="F80" s="13">
        <f>F81</f>
        <v>200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237</v>
      </c>
      <c r="D81" s="12" t="s">
        <v>5</v>
      </c>
      <c r="E81" s="12"/>
      <c r="F81" s="13">
        <f>F82</f>
        <v>200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244</v>
      </c>
      <c r="D82" s="19" t="s">
        <v>5</v>
      </c>
      <c r="E82" s="19"/>
      <c r="F82" s="20">
        <f>F83</f>
        <v>200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244</v>
      </c>
      <c r="D83" s="6" t="s">
        <v>104</v>
      </c>
      <c r="E83" s="6"/>
      <c r="F83" s="7">
        <v>200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235</v>
      </c>
      <c r="D84" s="9" t="s">
        <v>5</v>
      </c>
      <c r="E84" s="9"/>
      <c r="F84" s="68">
        <f>F85+F139</f>
        <v>68726.439</v>
      </c>
      <c r="G84" s="95" t="e">
        <f>G85+#REF!+#REF!+#REF!+#REF!+#REF!+G119+G126+G133</f>
        <v>#REF!</v>
      </c>
      <c r="H84" s="10" t="e">
        <f>H85+#REF!+#REF!+#REF!+#REF!+#REF!+H119+H126+H133</f>
        <v>#REF!</v>
      </c>
      <c r="I84" s="10" t="e">
        <f>I85+#REF!+#REF!+#REF!+#REF!+#REF!+I119+I126+I133</f>
        <v>#REF!</v>
      </c>
      <c r="J84" s="10" t="e">
        <f>J85+#REF!+#REF!+#REF!+#REF!+#REF!+J119+J126+J133</f>
        <v>#REF!</v>
      </c>
      <c r="K84" s="10" t="e">
        <f>K85+#REF!+#REF!+#REF!+#REF!+#REF!+K119+K126+K133</f>
        <v>#REF!</v>
      </c>
      <c r="L84" s="10" t="e">
        <f>L85+#REF!+#REF!+#REF!+#REF!+#REF!+L119+L126+L133</f>
        <v>#REF!</v>
      </c>
      <c r="M84" s="10" t="e">
        <f>M85+#REF!+#REF!+#REF!+#REF!+#REF!+M119+M126+M133</f>
        <v>#REF!</v>
      </c>
      <c r="N84" s="10" t="e">
        <f>N85+#REF!+#REF!+#REF!+#REF!+#REF!+N119+N126+N133</f>
        <v>#REF!</v>
      </c>
      <c r="O84" s="10" t="e">
        <f>O85+#REF!+#REF!+#REF!+#REF!+#REF!+O119+O126+O133</f>
        <v>#REF!</v>
      </c>
      <c r="P84" s="10" t="e">
        <f>P85+#REF!+#REF!+#REF!+#REF!+#REF!+P119+P126+P133</f>
        <v>#REF!</v>
      </c>
      <c r="Q84" s="10" t="e">
        <f>Q85+#REF!+#REF!+#REF!+#REF!+#REF!+Q119+Q126+Q133</f>
        <v>#REF!</v>
      </c>
      <c r="R84" s="10" t="e">
        <f>R85+#REF!+#REF!+#REF!+#REF!+#REF!+R119+R126+R133</f>
        <v>#REF!</v>
      </c>
      <c r="S84" s="10" t="e">
        <f>S85+#REF!+#REF!+#REF!+#REF!+#REF!+S119+S126+S133</f>
        <v>#REF!</v>
      </c>
      <c r="T84" s="10" t="e">
        <f>T85+#REF!+#REF!+#REF!+#REF!+#REF!+T119+T126+T133</f>
        <v>#REF!</v>
      </c>
      <c r="U84" s="10" t="e">
        <f>U85+#REF!+#REF!+#REF!+#REF!+#REF!+U119+U126+U133</f>
        <v>#REF!</v>
      </c>
      <c r="V84" s="10" t="e">
        <f>V85+#REF!+#REF!+#REF!+#REF!+#REF!+V119+V126+V133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236</v>
      </c>
      <c r="D85" s="12" t="s">
        <v>5</v>
      </c>
      <c r="E85" s="12"/>
      <c r="F85" s="72">
        <f>F86</f>
        <v>63198.439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237</v>
      </c>
      <c r="D86" s="12" t="s">
        <v>5</v>
      </c>
      <c r="E86" s="12"/>
      <c r="F86" s="72">
        <f>F87+F94+F105+F101+F119+F126+F133+F116</f>
        <v>63198.439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245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245</v>
      </c>
      <c r="D88" s="6" t="s">
        <v>90</v>
      </c>
      <c r="E88" s="6"/>
      <c r="F88" s="70">
        <f>F89+F90+F91</f>
        <v>1560.7749999999999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228</v>
      </c>
      <c r="B89" s="47" t="s">
        <v>71</v>
      </c>
      <c r="C89" s="47" t="s">
        <v>245</v>
      </c>
      <c r="D89" s="47" t="s">
        <v>88</v>
      </c>
      <c r="E89" s="47"/>
      <c r="F89" s="71">
        <v>1201.071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233</v>
      </c>
      <c r="B90" s="47" t="s">
        <v>71</v>
      </c>
      <c r="C90" s="47" t="s">
        <v>245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229</v>
      </c>
      <c r="B91" s="47" t="s">
        <v>71</v>
      </c>
      <c r="C91" s="47" t="s">
        <v>245</v>
      </c>
      <c r="D91" s="47" t="s">
        <v>230</v>
      </c>
      <c r="E91" s="47"/>
      <c r="F91" s="71">
        <v>359.704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245</v>
      </c>
      <c r="D92" s="6" t="s">
        <v>93</v>
      </c>
      <c r="E92" s="6"/>
      <c r="F92" s="70">
        <f>F93</f>
        <v>1090.285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245</v>
      </c>
      <c r="D93" s="47" t="s">
        <v>95</v>
      </c>
      <c r="E93" s="47"/>
      <c r="F93" s="71">
        <v>1090.285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188</v>
      </c>
      <c r="B94" s="19" t="s">
        <v>71</v>
      </c>
      <c r="C94" s="19" t="s">
        <v>239</v>
      </c>
      <c r="D94" s="19" t="s">
        <v>5</v>
      </c>
      <c r="E94" s="19"/>
      <c r="F94" s="69">
        <f>F95+F99</f>
        <v>23063.6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239</v>
      </c>
      <c r="D95" s="6" t="s">
        <v>90</v>
      </c>
      <c r="E95" s="6"/>
      <c r="F95" s="70">
        <f>F96+F97+F98</f>
        <v>22951.3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228</v>
      </c>
      <c r="B96" s="47" t="s">
        <v>71</v>
      </c>
      <c r="C96" s="47" t="s">
        <v>239</v>
      </c>
      <c r="D96" s="47" t="s">
        <v>88</v>
      </c>
      <c r="E96" s="47"/>
      <c r="F96" s="71">
        <v>17603.3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233</v>
      </c>
      <c r="B97" s="47" t="s">
        <v>71</v>
      </c>
      <c r="C97" s="47" t="s">
        <v>239</v>
      </c>
      <c r="D97" s="47" t="s">
        <v>89</v>
      </c>
      <c r="E97" s="47"/>
      <c r="F97" s="48">
        <v>32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229</v>
      </c>
      <c r="B98" s="47" t="s">
        <v>71</v>
      </c>
      <c r="C98" s="47" t="s">
        <v>239</v>
      </c>
      <c r="D98" s="47" t="s">
        <v>230</v>
      </c>
      <c r="E98" s="47"/>
      <c r="F98" s="48">
        <v>5316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239</v>
      </c>
      <c r="D99" s="6" t="s">
        <v>93</v>
      </c>
      <c r="E99" s="6"/>
      <c r="F99" s="7">
        <f>F100</f>
        <v>112.3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239</v>
      </c>
      <c r="D100" s="47" t="s">
        <v>95</v>
      </c>
      <c r="E100" s="47"/>
      <c r="F100" s="48">
        <v>112.3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15.75" customHeight="1" outlineLevel="4">
      <c r="A101" s="49" t="s">
        <v>134</v>
      </c>
      <c r="B101" s="19" t="s">
        <v>71</v>
      </c>
      <c r="C101" s="19" t="s">
        <v>241</v>
      </c>
      <c r="D101" s="19" t="s">
        <v>5</v>
      </c>
      <c r="E101" s="19"/>
      <c r="F101" s="69">
        <f>F102+F103+F104</f>
        <v>0</v>
      </c>
      <c r="G101" s="94">
        <f aca="true" t="shared" si="14" ref="G101:V101">G102</f>
        <v>0</v>
      </c>
      <c r="H101" s="7">
        <f t="shared" si="14"/>
        <v>0</v>
      </c>
      <c r="I101" s="7">
        <f t="shared" si="14"/>
        <v>0</v>
      </c>
      <c r="J101" s="7">
        <f t="shared" si="14"/>
        <v>0</v>
      </c>
      <c r="K101" s="7">
        <f t="shared" si="14"/>
        <v>0</v>
      </c>
      <c r="L101" s="7">
        <f t="shared" si="14"/>
        <v>0</v>
      </c>
      <c r="M101" s="7">
        <f t="shared" si="14"/>
        <v>0</v>
      </c>
      <c r="N101" s="7">
        <f t="shared" si="14"/>
        <v>0</v>
      </c>
      <c r="O101" s="7">
        <f t="shared" si="14"/>
        <v>0</v>
      </c>
      <c r="P101" s="7">
        <f t="shared" si="14"/>
        <v>0</v>
      </c>
      <c r="Q101" s="7">
        <f t="shared" si="14"/>
        <v>0</v>
      </c>
      <c r="R101" s="7">
        <f t="shared" si="14"/>
        <v>0</v>
      </c>
      <c r="S101" s="7">
        <f t="shared" si="14"/>
        <v>0</v>
      </c>
      <c r="T101" s="7">
        <f t="shared" si="14"/>
        <v>0</v>
      </c>
      <c r="U101" s="7">
        <f t="shared" si="14"/>
        <v>0</v>
      </c>
      <c r="V101" s="7">
        <f t="shared" si="14"/>
        <v>0</v>
      </c>
    </row>
    <row r="102" spans="1:22" s="24" customFormat="1" ht="15.75" outlineLevel="5">
      <c r="A102" s="5" t="s">
        <v>106</v>
      </c>
      <c r="B102" s="6" t="s">
        <v>71</v>
      </c>
      <c r="C102" s="6" t="s">
        <v>241</v>
      </c>
      <c r="D102" s="6" t="s">
        <v>204</v>
      </c>
      <c r="E102" s="6"/>
      <c r="F102" s="70">
        <v>0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outlineLevel="5">
      <c r="A103" s="5" t="s">
        <v>99</v>
      </c>
      <c r="B103" s="6" t="s">
        <v>71</v>
      </c>
      <c r="C103" s="6" t="s">
        <v>241</v>
      </c>
      <c r="D103" s="6" t="s">
        <v>101</v>
      </c>
      <c r="E103" s="6"/>
      <c r="F103" s="70">
        <v>0</v>
      </c>
      <c r="G103" s="9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4" customFormat="1" ht="15.75" outlineLevel="5">
      <c r="A104" s="5" t="s">
        <v>332</v>
      </c>
      <c r="B104" s="6" t="s">
        <v>71</v>
      </c>
      <c r="C104" s="6" t="s">
        <v>241</v>
      </c>
      <c r="D104" s="6" t="s">
        <v>331</v>
      </c>
      <c r="E104" s="6"/>
      <c r="F104" s="70">
        <v>0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31.5" outlineLevel="6">
      <c r="A105" s="49" t="s">
        <v>135</v>
      </c>
      <c r="B105" s="19" t="s">
        <v>71</v>
      </c>
      <c r="C105" s="19" t="s">
        <v>246</v>
      </c>
      <c r="D105" s="19" t="s">
        <v>5</v>
      </c>
      <c r="E105" s="19"/>
      <c r="F105" s="69">
        <f>F106+F110+F112</f>
        <v>32859.699</v>
      </c>
      <c r="G105" s="34">
        <f aca="true" t="shared" si="15" ref="G105:V105">G106</f>
        <v>0</v>
      </c>
      <c r="H105" s="20">
        <f t="shared" si="15"/>
        <v>0</v>
      </c>
      <c r="I105" s="20">
        <f t="shared" si="15"/>
        <v>0</v>
      </c>
      <c r="J105" s="20">
        <f t="shared" si="15"/>
        <v>0</v>
      </c>
      <c r="K105" s="20">
        <f t="shared" si="15"/>
        <v>0</v>
      </c>
      <c r="L105" s="20">
        <f t="shared" si="15"/>
        <v>0</v>
      </c>
      <c r="M105" s="20">
        <f t="shared" si="15"/>
        <v>0</v>
      </c>
      <c r="N105" s="20">
        <f t="shared" si="15"/>
        <v>0</v>
      </c>
      <c r="O105" s="20">
        <f t="shared" si="15"/>
        <v>0</v>
      </c>
      <c r="P105" s="20">
        <f t="shared" si="15"/>
        <v>0</v>
      </c>
      <c r="Q105" s="20">
        <f t="shared" si="15"/>
        <v>0</v>
      </c>
      <c r="R105" s="20">
        <f t="shared" si="15"/>
        <v>0</v>
      </c>
      <c r="S105" s="20">
        <f t="shared" si="15"/>
        <v>0</v>
      </c>
      <c r="T105" s="20">
        <f t="shared" si="15"/>
        <v>0</v>
      </c>
      <c r="U105" s="20">
        <f t="shared" si="15"/>
        <v>0</v>
      </c>
      <c r="V105" s="20">
        <f t="shared" si="15"/>
        <v>0</v>
      </c>
    </row>
    <row r="106" spans="1:22" s="24" customFormat="1" ht="15.75" outlineLevel="6">
      <c r="A106" s="5" t="s">
        <v>107</v>
      </c>
      <c r="B106" s="6" t="s">
        <v>71</v>
      </c>
      <c r="C106" s="6" t="s">
        <v>246</v>
      </c>
      <c r="D106" s="6" t="s">
        <v>108</v>
      </c>
      <c r="E106" s="6"/>
      <c r="F106" s="7">
        <f>F107+F108+F109</f>
        <v>20247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15.75" outlineLevel="6">
      <c r="A107" s="46" t="s">
        <v>227</v>
      </c>
      <c r="B107" s="47" t="s">
        <v>71</v>
      </c>
      <c r="C107" s="47" t="s">
        <v>246</v>
      </c>
      <c r="D107" s="47" t="s">
        <v>109</v>
      </c>
      <c r="E107" s="47"/>
      <c r="F107" s="48">
        <v>15520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31.5" outlineLevel="6">
      <c r="A108" s="46" t="s">
        <v>234</v>
      </c>
      <c r="B108" s="47" t="s">
        <v>71</v>
      </c>
      <c r="C108" s="47" t="s">
        <v>246</v>
      </c>
      <c r="D108" s="47" t="s">
        <v>110</v>
      </c>
      <c r="E108" s="47"/>
      <c r="F108" s="48">
        <v>40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47.25" outlineLevel="6">
      <c r="A109" s="46" t="s">
        <v>231</v>
      </c>
      <c r="B109" s="47" t="s">
        <v>71</v>
      </c>
      <c r="C109" s="47" t="s">
        <v>246</v>
      </c>
      <c r="D109" s="47" t="s">
        <v>232</v>
      </c>
      <c r="E109" s="47"/>
      <c r="F109" s="48">
        <v>4687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23.25" customHeight="1" outlineLevel="6">
      <c r="A110" s="5" t="s">
        <v>92</v>
      </c>
      <c r="B110" s="6" t="s">
        <v>71</v>
      </c>
      <c r="C110" s="6" t="s">
        <v>246</v>
      </c>
      <c r="D110" s="6" t="s">
        <v>93</v>
      </c>
      <c r="E110" s="6"/>
      <c r="F110" s="7">
        <f>F111</f>
        <v>12327.899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31.5" outlineLevel="6">
      <c r="A111" s="46" t="s">
        <v>94</v>
      </c>
      <c r="B111" s="47" t="s">
        <v>71</v>
      </c>
      <c r="C111" s="47" t="s">
        <v>246</v>
      </c>
      <c r="D111" s="47" t="s">
        <v>95</v>
      </c>
      <c r="E111" s="47"/>
      <c r="F111" s="48">
        <v>12327.899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15.75" outlineLevel="6">
      <c r="A112" s="5" t="s">
        <v>96</v>
      </c>
      <c r="B112" s="6" t="s">
        <v>71</v>
      </c>
      <c r="C112" s="6" t="s">
        <v>246</v>
      </c>
      <c r="D112" s="6" t="s">
        <v>97</v>
      </c>
      <c r="E112" s="6"/>
      <c r="F112" s="7">
        <f>F113+F114+F115</f>
        <v>284.8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22.5" customHeight="1" outlineLevel="6">
      <c r="A113" s="46" t="s">
        <v>98</v>
      </c>
      <c r="B113" s="47" t="s">
        <v>71</v>
      </c>
      <c r="C113" s="47" t="s">
        <v>246</v>
      </c>
      <c r="D113" s="47" t="s">
        <v>100</v>
      </c>
      <c r="E113" s="47"/>
      <c r="F113" s="48">
        <v>252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46" t="s">
        <v>99</v>
      </c>
      <c r="B114" s="47" t="s">
        <v>71</v>
      </c>
      <c r="C114" s="47" t="s">
        <v>246</v>
      </c>
      <c r="D114" s="47" t="s">
        <v>101</v>
      </c>
      <c r="E114" s="47"/>
      <c r="F114" s="48">
        <v>22.8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15.75" outlineLevel="6">
      <c r="A115" s="46" t="s">
        <v>332</v>
      </c>
      <c r="B115" s="47" t="s">
        <v>71</v>
      </c>
      <c r="C115" s="47" t="s">
        <v>246</v>
      </c>
      <c r="D115" s="47" t="s">
        <v>331</v>
      </c>
      <c r="E115" s="47"/>
      <c r="F115" s="48">
        <v>10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31.5" outlineLevel="6">
      <c r="A116" s="49" t="s">
        <v>151</v>
      </c>
      <c r="B116" s="19" t="s">
        <v>71</v>
      </c>
      <c r="C116" s="19" t="s">
        <v>417</v>
      </c>
      <c r="D116" s="19" t="s">
        <v>5</v>
      </c>
      <c r="E116" s="19"/>
      <c r="F116" s="69">
        <f>F117</f>
        <v>2000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5" t="s">
        <v>115</v>
      </c>
      <c r="B117" s="6" t="s">
        <v>71</v>
      </c>
      <c r="C117" s="6" t="s">
        <v>417</v>
      </c>
      <c r="D117" s="6" t="s">
        <v>116</v>
      </c>
      <c r="E117" s="6"/>
      <c r="F117" s="7">
        <f>F118</f>
        <v>2000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47.25" outlineLevel="6">
      <c r="A118" s="51" t="s">
        <v>190</v>
      </c>
      <c r="B118" s="47" t="s">
        <v>71</v>
      </c>
      <c r="C118" s="47" t="s">
        <v>417</v>
      </c>
      <c r="D118" s="47" t="s">
        <v>83</v>
      </c>
      <c r="E118" s="47"/>
      <c r="F118" s="48">
        <v>2000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31.5" outlineLevel="6">
      <c r="A119" s="56" t="s">
        <v>136</v>
      </c>
      <c r="B119" s="19" t="s">
        <v>71</v>
      </c>
      <c r="C119" s="19" t="s">
        <v>247</v>
      </c>
      <c r="D119" s="19" t="s">
        <v>5</v>
      </c>
      <c r="E119" s="19"/>
      <c r="F119" s="69">
        <f>F120+F124</f>
        <v>1137.906</v>
      </c>
      <c r="G119" s="93">
        <f aca="true" t="shared" si="16" ref="G119:V119">G120</f>
        <v>0</v>
      </c>
      <c r="H119" s="13">
        <f t="shared" si="16"/>
        <v>0</v>
      </c>
      <c r="I119" s="13">
        <f t="shared" si="16"/>
        <v>0</v>
      </c>
      <c r="J119" s="13">
        <f t="shared" si="16"/>
        <v>0</v>
      </c>
      <c r="K119" s="13">
        <f t="shared" si="16"/>
        <v>0</v>
      </c>
      <c r="L119" s="13">
        <f t="shared" si="16"/>
        <v>0</v>
      </c>
      <c r="M119" s="13">
        <f t="shared" si="16"/>
        <v>0</v>
      </c>
      <c r="N119" s="13">
        <f t="shared" si="16"/>
        <v>0</v>
      </c>
      <c r="O119" s="13">
        <f t="shared" si="16"/>
        <v>0</v>
      </c>
      <c r="P119" s="13">
        <f t="shared" si="16"/>
        <v>0</v>
      </c>
      <c r="Q119" s="13">
        <f t="shared" si="16"/>
        <v>0</v>
      </c>
      <c r="R119" s="13">
        <f t="shared" si="16"/>
        <v>0</v>
      </c>
      <c r="S119" s="13">
        <f t="shared" si="16"/>
        <v>0</v>
      </c>
      <c r="T119" s="13">
        <f t="shared" si="16"/>
        <v>0</v>
      </c>
      <c r="U119" s="13">
        <f t="shared" si="16"/>
        <v>0</v>
      </c>
      <c r="V119" s="13">
        <f t="shared" si="16"/>
        <v>0</v>
      </c>
    </row>
    <row r="120" spans="1:22" s="24" customFormat="1" ht="31.5" outlineLevel="6">
      <c r="A120" s="5" t="s">
        <v>91</v>
      </c>
      <c r="B120" s="6" t="s">
        <v>71</v>
      </c>
      <c r="C120" s="6" t="s">
        <v>247</v>
      </c>
      <c r="D120" s="6" t="s">
        <v>90</v>
      </c>
      <c r="E120" s="6"/>
      <c r="F120" s="7">
        <f>F121+F122+F123</f>
        <v>1071.828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228</v>
      </c>
      <c r="B121" s="47" t="s">
        <v>71</v>
      </c>
      <c r="C121" s="47" t="s">
        <v>247</v>
      </c>
      <c r="D121" s="47" t="s">
        <v>88</v>
      </c>
      <c r="E121" s="47"/>
      <c r="F121" s="71">
        <v>825.072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31.5" outlineLevel="6">
      <c r="A122" s="46" t="s">
        <v>233</v>
      </c>
      <c r="B122" s="47" t="s">
        <v>71</v>
      </c>
      <c r="C122" s="47" t="s">
        <v>247</v>
      </c>
      <c r="D122" s="47" t="s">
        <v>89</v>
      </c>
      <c r="E122" s="47"/>
      <c r="F122" s="71">
        <v>0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47.25" outlineLevel="6">
      <c r="A123" s="46" t="s">
        <v>229</v>
      </c>
      <c r="B123" s="47" t="s">
        <v>71</v>
      </c>
      <c r="C123" s="47" t="s">
        <v>247</v>
      </c>
      <c r="D123" s="47" t="s">
        <v>230</v>
      </c>
      <c r="E123" s="47"/>
      <c r="F123" s="71">
        <v>246.756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15.75" outlineLevel="6">
      <c r="A124" s="5" t="s">
        <v>92</v>
      </c>
      <c r="B124" s="6" t="s">
        <v>71</v>
      </c>
      <c r="C124" s="6" t="s">
        <v>247</v>
      </c>
      <c r="D124" s="6" t="s">
        <v>93</v>
      </c>
      <c r="E124" s="6"/>
      <c r="F124" s="7">
        <f>F125</f>
        <v>66.078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46" t="s">
        <v>94</v>
      </c>
      <c r="B125" s="47" t="s">
        <v>71</v>
      </c>
      <c r="C125" s="47" t="s">
        <v>247</v>
      </c>
      <c r="D125" s="47" t="s">
        <v>95</v>
      </c>
      <c r="E125" s="47"/>
      <c r="F125" s="71">
        <v>66.078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31.5" outlineLevel="6">
      <c r="A126" s="56" t="s">
        <v>137</v>
      </c>
      <c r="B126" s="19" t="s">
        <v>71</v>
      </c>
      <c r="C126" s="19" t="s">
        <v>248</v>
      </c>
      <c r="D126" s="19" t="s">
        <v>5</v>
      </c>
      <c r="E126" s="19"/>
      <c r="F126" s="69">
        <f>F127+F131</f>
        <v>747.1569999999999</v>
      </c>
      <c r="G126" s="93">
        <f aca="true" t="shared" si="17" ref="G126:V126">G127</f>
        <v>0</v>
      </c>
      <c r="H126" s="13">
        <f t="shared" si="17"/>
        <v>0</v>
      </c>
      <c r="I126" s="13">
        <f t="shared" si="17"/>
        <v>0</v>
      </c>
      <c r="J126" s="13">
        <f t="shared" si="17"/>
        <v>0</v>
      </c>
      <c r="K126" s="13">
        <f t="shared" si="17"/>
        <v>0</v>
      </c>
      <c r="L126" s="13">
        <f t="shared" si="17"/>
        <v>0</v>
      </c>
      <c r="M126" s="13">
        <f t="shared" si="17"/>
        <v>0</v>
      </c>
      <c r="N126" s="13">
        <f t="shared" si="17"/>
        <v>0</v>
      </c>
      <c r="O126" s="13">
        <f t="shared" si="17"/>
        <v>0</v>
      </c>
      <c r="P126" s="13">
        <f t="shared" si="17"/>
        <v>0</v>
      </c>
      <c r="Q126" s="13">
        <f t="shared" si="17"/>
        <v>0</v>
      </c>
      <c r="R126" s="13">
        <f t="shared" si="17"/>
        <v>0</v>
      </c>
      <c r="S126" s="13">
        <f t="shared" si="17"/>
        <v>0</v>
      </c>
      <c r="T126" s="13">
        <f t="shared" si="17"/>
        <v>0</v>
      </c>
      <c r="U126" s="13">
        <f t="shared" si="17"/>
        <v>0</v>
      </c>
      <c r="V126" s="13">
        <f t="shared" si="17"/>
        <v>0</v>
      </c>
    </row>
    <row r="127" spans="1:22" s="24" customFormat="1" ht="31.5" outlineLevel="6">
      <c r="A127" s="5" t="s">
        <v>91</v>
      </c>
      <c r="B127" s="6" t="s">
        <v>71</v>
      </c>
      <c r="C127" s="6" t="s">
        <v>248</v>
      </c>
      <c r="D127" s="6" t="s">
        <v>90</v>
      </c>
      <c r="E127" s="6"/>
      <c r="F127" s="70">
        <f>F128+F129+F130</f>
        <v>570.314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228</v>
      </c>
      <c r="B128" s="47" t="s">
        <v>71</v>
      </c>
      <c r="C128" s="47" t="s">
        <v>248</v>
      </c>
      <c r="D128" s="47" t="s">
        <v>88</v>
      </c>
      <c r="E128" s="47"/>
      <c r="F128" s="71">
        <v>438.957</v>
      </c>
      <c r="G128" s="3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4" customFormat="1" ht="31.5" outlineLevel="6">
      <c r="A129" s="46" t="s">
        <v>233</v>
      </c>
      <c r="B129" s="47" t="s">
        <v>71</v>
      </c>
      <c r="C129" s="47" t="s">
        <v>248</v>
      </c>
      <c r="D129" s="47" t="s">
        <v>89</v>
      </c>
      <c r="E129" s="47"/>
      <c r="F129" s="71">
        <v>0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47.25" outlineLevel="6">
      <c r="A130" s="46" t="s">
        <v>229</v>
      </c>
      <c r="B130" s="47" t="s">
        <v>71</v>
      </c>
      <c r="C130" s="47" t="s">
        <v>248</v>
      </c>
      <c r="D130" s="47" t="s">
        <v>230</v>
      </c>
      <c r="E130" s="47"/>
      <c r="F130" s="71">
        <v>131.357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15.75" outlineLevel="6">
      <c r="A131" s="5" t="s">
        <v>92</v>
      </c>
      <c r="B131" s="6" t="s">
        <v>71</v>
      </c>
      <c r="C131" s="6" t="s">
        <v>248</v>
      </c>
      <c r="D131" s="6" t="s">
        <v>93</v>
      </c>
      <c r="E131" s="6"/>
      <c r="F131" s="70">
        <f>F132</f>
        <v>176.843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31.5" outlineLevel="6">
      <c r="A132" s="46" t="s">
        <v>94</v>
      </c>
      <c r="B132" s="47" t="s">
        <v>71</v>
      </c>
      <c r="C132" s="47" t="s">
        <v>248</v>
      </c>
      <c r="D132" s="47" t="s">
        <v>95</v>
      </c>
      <c r="E132" s="47"/>
      <c r="F132" s="71">
        <v>176.843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31.5" outlineLevel="6">
      <c r="A133" s="56" t="s">
        <v>138</v>
      </c>
      <c r="B133" s="19" t="s">
        <v>71</v>
      </c>
      <c r="C133" s="19" t="s">
        <v>249</v>
      </c>
      <c r="D133" s="19" t="s">
        <v>5</v>
      </c>
      <c r="E133" s="19"/>
      <c r="F133" s="69">
        <f>F134+F137</f>
        <v>739.0169999999999</v>
      </c>
      <c r="G133" s="93">
        <f aca="true" t="shared" si="18" ref="G133:V133">G134</f>
        <v>0</v>
      </c>
      <c r="H133" s="13">
        <f t="shared" si="18"/>
        <v>0</v>
      </c>
      <c r="I133" s="13">
        <f t="shared" si="18"/>
        <v>0</v>
      </c>
      <c r="J133" s="13">
        <f t="shared" si="18"/>
        <v>0</v>
      </c>
      <c r="K133" s="13">
        <f t="shared" si="18"/>
        <v>0</v>
      </c>
      <c r="L133" s="13">
        <f t="shared" si="18"/>
        <v>0</v>
      </c>
      <c r="M133" s="13">
        <f t="shared" si="18"/>
        <v>0</v>
      </c>
      <c r="N133" s="13">
        <f t="shared" si="18"/>
        <v>0</v>
      </c>
      <c r="O133" s="13">
        <f t="shared" si="18"/>
        <v>0</v>
      </c>
      <c r="P133" s="13">
        <f t="shared" si="18"/>
        <v>0</v>
      </c>
      <c r="Q133" s="13">
        <f t="shared" si="18"/>
        <v>0</v>
      </c>
      <c r="R133" s="13">
        <f t="shared" si="18"/>
        <v>0</v>
      </c>
      <c r="S133" s="13">
        <f t="shared" si="18"/>
        <v>0</v>
      </c>
      <c r="T133" s="13">
        <f t="shared" si="18"/>
        <v>0</v>
      </c>
      <c r="U133" s="13">
        <f t="shared" si="18"/>
        <v>0</v>
      </c>
      <c r="V133" s="13">
        <f t="shared" si="18"/>
        <v>0</v>
      </c>
    </row>
    <row r="134" spans="1:22" s="24" customFormat="1" ht="31.5" outlineLevel="6">
      <c r="A134" s="5" t="s">
        <v>91</v>
      </c>
      <c r="B134" s="6" t="s">
        <v>71</v>
      </c>
      <c r="C134" s="6" t="s">
        <v>249</v>
      </c>
      <c r="D134" s="6" t="s">
        <v>90</v>
      </c>
      <c r="E134" s="6"/>
      <c r="F134" s="70">
        <f>F135+F136</f>
        <v>723.002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46" t="s">
        <v>228</v>
      </c>
      <c r="B135" s="47" t="s">
        <v>71</v>
      </c>
      <c r="C135" s="47" t="s">
        <v>249</v>
      </c>
      <c r="D135" s="47" t="s">
        <v>88</v>
      </c>
      <c r="E135" s="47"/>
      <c r="F135" s="71">
        <v>560</v>
      </c>
      <c r="G135" s="96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47.25" outlineLevel="6">
      <c r="A136" s="46" t="s">
        <v>229</v>
      </c>
      <c r="B136" s="47" t="s">
        <v>71</v>
      </c>
      <c r="C136" s="47" t="s">
        <v>249</v>
      </c>
      <c r="D136" s="47" t="s">
        <v>230</v>
      </c>
      <c r="E136" s="47"/>
      <c r="F136" s="71">
        <v>163.002</v>
      </c>
      <c r="G136" s="96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15.75" outlineLevel="6">
      <c r="A137" s="5" t="s">
        <v>92</v>
      </c>
      <c r="B137" s="6" t="s">
        <v>71</v>
      </c>
      <c r="C137" s="6" t="s">
        <v>249</v>
      </c>
      <c r="D137" s="6" t="s">
        <v>93</v>
      </c>
      <c r="E137" s="6"/>
      <c r="F137" s="70">
        <f>F138</f>
        <v>16.015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31.5" outlineLevel="6">
      <c r="A138" s="46" t="s">
        <v>94</v>
      </c>
      <c r="B138" s="47" t="s">
        <v>71</v>
      </c>
      <c r="C138" s="47" t="s">
        <v>249</v>
      </c>
      <c r="D138" s="47" t="s">
        <v>95</v>
      </c>
      <c r="E138" s="47"/>
      <c r="F138" s="71">
        <v>16.015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15.75" outlineLevel="6">
      <c r="A139" s="14" t="s">
        <v>139</v>
      </c>
      <c r="B139" s="12" t="s">
        <v>71</v>
      </c>
      <c r="C139" s="12" t="s">
        <v>235</v>
      </c>
      <c r="D139" s="12" t="s">
        <v>5</v>
      </c>
      <c r="E139" s="12"/>
      <c r="F139" s="13">
        <f>F147+F154+F140+F161+F166+F169+F172</f>
        <v>5528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56" t="s">
        <v>206</v>
      </c>
      <c r="B140" s="54" t="s">
        <v>71</v>
      </c>
      <c r="C140" s="54" t="s">
        <v>250</v>
      </c>
      <c r="D140" s="54" t="s">
        <v>5</v>
      </c>
      <c r="E140" s="54"/>
      <c r="F140" s="55">
        <f>F141+F144</f>
        <v>10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33.75" customHeight="1" outlineLevel="6">
      <c r="A141" s="5" t="s">
        <v>182</v>
      </c>
      <c r="B141" s="6" t="s">
        <v>71</v>
      </c>
      <c r="C141" s="6" t="s">
        <v>251</v>
      </c>
      <c r="D141" s="6" t="s">
        <v>5</v>
      </c>
      <c r="E141" s="12"/>
      <c r="F141" s="7">
        <f>F142</f>
        <v>10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15.75" outlineLevel="6">
      <c r="A142" s="46" t="s">
        <v>92</v>
      </c>
      <c r="B142" s="47" t="s">
        <v>71</v>
      </c>
      <c r="C142" s="47" t="s">
        <v>251</v>
      </c>
      <c r="D142" s="47" t="s">
        <v>93</v>
      </c>
      <c r="E142" s="12"/>
      <c r="F142" s="48">
        <f>F143</f>
        <v>10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94</v>
      </c>
      <c r="B143" s="47" t="s">
        <v>71</v>
      </c>
      <c r="C143" s="47" t="s">
        <v>251</v>
      </c>
      <c r="D143" s="47" t="s">
        <v>95</v>
      </c>
      <c r="E143" s="12"/>
      <c r="F143" s="48">
        <v>10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31.5" outlineLevel="6">
      <c r="A144" s="5" t="s">
        <v>183</v>
      </c>
      <c r="B144" s="6" t="s">
        <v>71</v>
      </c>
      <c r="C144" s="6" t="s">
        <v>252</v>
      </c>
      <c r="D144" s="6" t="s">
        <v>5</v>
      </c>
      <c r="E144" s="12"/>
      <c r="F144" s="7">
        <f>F145</f>
        <v>0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46" t="s">
        <v>92</v>
      </c>
      <c r="B145" s="47" t="s">
        <v>71</v>
      </c>
      <c r="C145" s="47" t="s">
        <v>252</v>
      </c>
      <c r="D145" s="47" t="s">
        <v>93</v>
      </c>
      <c r="E145" s="12"/>
      <c r="F145" s="48">
        <f>F146</f>
        <v>0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252</v>
      </c>
      <c r="D146" s="47" t="s">
        <v>95</v>
      </c>
      <c r="E146" s="12"/>
      <c r="F146" s="48">
        <v>0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15.75" outlineLevel="6">
      <c r="A147" s="49" t="s">
        <v>207</v>
      </c>
      <c r="B147" s="19" t="s">
        <v>71</v>
      </c>
      <c r="C147" s="19" t="s">
        <v>253</v>
      </c>
      <c r="D147" s="19" t="s">
        <v>5</v>
      </c>
      <c r="E147" s="19"/>
      <c r="F147" s="20">
        <f>F148+F151</f>
        <v>50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31.5" outlineLevel="6">
      <c r="A148" s="5" t="s">
        <v>140</v>
      </c>
      <c r="B148" s="6" t="s">
        <v>71</v>
      </c>
      <c r="C148" s="6" t="s">
        <v>254</v>
      </c>
      <c r="D148" s="6" t="s">
        <v>5</v>
      </c>
      <c r="E148" s="6"/>
      <c r="F148" s="7">
        <f>F149</f>
        <v>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15.75" outlineLevel="6">
      <c r="A149" s="46" t="s">
        <v>92</v>
      </c>
      <c r="B149" s="47" t="s">
        <v>71</v>
      </c>
      <c r="C149" s="47" t="s">
        <v>254</v>
      </c>
      <c r="D149" s="47" t="s">
        <v>93</v>
      </c>
      <c r="E149" s="47"/>
      <c r="F149" s="48">
        <f>F150</f>
        <v>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46" t="s">
        <v>94</v>
      </c>
      <c r="B150" s="47" t="s">
        <v>71</v>
      </c>
      <c r="C150" s="47" t="s">
        <v>254</v>
      </c>
      <c r="D150" s="47" t="s">
        <v>95</v>
      </c>
      <c r="E150" s="47"/>
      <c r="F150" s="48">
        <v>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31.5" outlineLevel="6">
      <c r="A151" s="5" t="s">
        <v>141</v>
      </c>
      <c r="B151" s="6" t="s">
        <v>71</v>
      </c>
      <c r="C151" s="6" t="s">
        <v>255</v>
      </c>
      <c r="D151" s="6" t="s">
        <v>5</v>
      </c>
      <c r="E151" s="6"/>
      <c r="F151" s="7">
        <f>F152</f>
        <v>50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15.75" outlineLevel="6">
      <c r="A152" s="46" t="s">
        <v>92</v>
      </c>
      <c r="B152" s="47" t="s">
        <v>71</v>
      </c>
      <c r="C152" s="47" t="s">
        <v>255</v>
      </c>
      <c r="D152" s="47" t="s">
        <v>93</v>
      </c>
      <c r="E152" s="47"/>
      <c r="F152" s="48">
        <f>F153</f>
        <v>50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31.5" outlineLevel="6">
      <c r="A153" s="46" t="s">
        <v>94</v>
      </c>
      <c r="B153" s="47" t="s">
        <v>71</v>
      </c>
      <c r="C153" s="47" t="s">
        <v>255</v>
      </c>
      <c r="D153" s="47" t="s">
        <v>95</v>
      </c>
      <c r="E153" s="47"/>
      <c r="F153" s="48">
        <v>50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49" t="s">
        <v>208</v>
      </c>
      <c r="B154" s="19" t="s">
        <v>71</v>
      </c>
      <c r="C154" s="19" t="s">
        <v>256</v>
      </c>
      <c r="D154" s="19" t="s">
        <v>5</v>
      </c>
      <c r="E154" s="19"/>
      <c r="F154" s="20">
        <f>F155+F158</f>
        <v>10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47.25" outlineLevel="6">
      <c r="A155" s="5" t="s">
        <v>142</v>
      </c>
      <c r="B155" s="6" t="s">
        <v>71</v>
      </c>
      <c r="C155" s="6" t="s">
        <v>257</v>
      </c>
      <c r="D155" s="6" t="s">
        <v>5</v>
      </c>
      <c r="E155" s="6"/>
      <c r="F155" s="7">
        <f>F156</f>
        <v>10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15.75" outlineLevel="6">
      <c r="A156" s="46" t="s">
        <v>92</v>
      </c>
      <c r="B156" s="47" t="s">
        <v>71</v>
      </c>
      <c r="C156" s="47" t="s">
        <v>257</v>
      </c>
      <c r="D156" s="47" t="s">
        <v>93</v>
      </c>
      <c r="E156" s="47"/>
      <c r="F156" s="48">
        <f>F157</f>
        <v>10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31.5" outlineLevel="6">
      <c r="A157" s="46" t="s">
        <v>94</v>
      </c>
      <c r="B157" s="47" t="s">
        <v>71</v>
      </c>
      <c r="C157" s="47" t="s">
        <v>257</v>
      </c>
      <c r="D157" s="47" t="s">
        <v>95</v>
      </c>
      <c r="E157" s="47"/>
      <c r="F157" s="48">
        <v>10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47.25" outlineLevel="6">
      <c r="A158" s="5" t="s">
        <v>333</v>
      </c>
      <c r="B158" s="6" t="s">
        <v>71</v>
      </c>
      <c r="C158" s="6" t="s">
        <v>334</v>
      </c>
      <c r="D158" s="6" t="s">
        <v>5</v>
      </c>
      <c r="E158" s="6"/>
      <c r="F158" s="7">
        <f>F159</f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15.75" outlineLevel="6">
      <c r="A159" s="46" t="s">
        <v>92</v>
      </c>
      <c r="B159" s="47" t="s">
        <v>71</v>
      </c>
      <c r="C159" s="47" t="s">
        <v>334</v>
      </c>
      <c r="D159" s="47" t="s">
        <v>93</v>
      </c>
      <c r="E159" s="47"/>
      <c r="F159" s="48">
        <f>F160</f>
        <v>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31.5" outlineLevel="6">
      <c r="A160" s="46" t="s">
        <v>94</v>
      </c>
      <c r="B160" s="47" t="s">
        <v>71</v>
      </c>
      <c r="C160" s="47" t="s">
        <v>334</v>
      </c>
      <c r="D160" s="47" t="s">
        <v>95</v>
      </c>
      <c r="E160" s="47"/>
      <c r="F160" s="48">
        <v>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4.5" customHeight="1" outlineLevel="6">
      <c r="A161" s="49" t="s">
        <v>320</v>
      </c>
      <c r="B161" s="19" t="s">
        <v>71</v>
      </c>
      <c r="C161" s="19" t="s">
        <v>324</v>
      </c>
      <c r="D161" s="19" t="s">
        <v>5</v>
      </c>
      <c r="E161" s="19"/>
      <c r="F161" s="69">
        <f>F162+F164</f>
        <v>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15.75" outlineLevel="6">
      <c r="A162" s="5" t="s">
        <v>115</v>
      </c>
      <c r="B162" s="6" t="s">
        <v>71</v>
      </c>
      <c r="C162" s="6" t="s">
        <v>342</v>
      </c>
      <c r="D162" s="6" t="s">
        <v>116</v>
      </c>
      <c r="E162" s="6"/>
      <c r="F162" s="70">
        <f>F163</f>
        <v>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47.25" outlineLevel="6">
      <c r="A163" s="51" t="s">
        <v>190</v>
      </c>
      <c r="B163" s="47" t="s">
        <v>71</v>
      </c>
      <c r="C163" s="47" t="s">
        <v>342</v>
      </c>
      <c r="D163" s="47" t="s">
        <v>83</v>
      </c>
      <c r="E163" s="47"/>
      <c r="F163" s="71">
        <v>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15.75" outlineLevel="6">
      <c r="A164" s="5" t="s">
        <v>115</v>
      </c>
      <c r="B164" s="6" t="s">
        <v>71</v>
      </c>
      <c r="C164" s="6" t="s">
        <v>323</v>
      </c>
      <c r="D164" s="6" t="s">
        <v>116</v>
      </c>
      <c r="E164" s="6"/>
      <c r="F164" s="70">
        <f>F165</f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47.25" outlineLevel="6">
      <c r="A165" s="51" t="s">
        <v>190</v>
      </c>
      <c r="B165" s="47" t="s">
        <v>71</v>
      </c>
      <c r="C165" s="47" t="s">
        <v>323</v>
      </c>
      <c r="D165" s="47" t="s">
        <v>83</v>
      </c>
      <c r="E165" s="47"/>
      <c r="F165" s="48"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31.5" outlineLevel="6">
      <c r="A166" s="49" t="s">
        <v>385</v>
      </c>
      <c r="B166" s="19" t="s">
        <v>71</v>
      </c>
      <c r="C166" s="19" t="s">
        <v>337</v>
      </c>
      <c r="D166" s="19" t="s">
        <v>5</v>
      </c>
      <c r="E166" s="19"/>
      <c r="F166" s="69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15.75" outlineLevel="6">
      <c r="A167" s="5" t="s">
        <v>92</v>
      </c>
      <c r="B167" s="6" t="s">
        <v>71</v>
      </c>
      <c r="C167" s="6" t="s">
        <v>338</v>
      </c>
      <c r="D167" s="6" t="s">
        <v>93</v>
      </c>
      <c r="E167" s="6"/>
      <c r="F167" s="70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51" t="s">
        <v>94</v>
      </c>
      <c r="B168" s="47" t="s">
        <v>71</v>
      </c>
      <c r="C168" s="47" t="s">
        <v>338</v>
      </c>
      <c r="D168" s="47" t="s">
        <v>95</v>
      </c>
      <c r="E168" s="47"/>
      <c r="F168" s="71"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49" t="s">
        <v>386</v>
      </c>
      <c r="B169" s="19" t="s">
        <v>71</v>
      </c>
      <c r="C169" s="19" t="s">
        <v>359</v>
      </c>
      <c r="D169" s="19" t="s">
        <v>5</v>
      </c>
      <c r="E169" s="19"/>
      <c r="F169" s="69">
        <f>F170</f>
        <v>10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5" t="s">
        <v>92</v>
      </c>
      <c r="B170" s="6" t="s">
        <v>71</v>
      </c>
      <c r="C170" s="6" t="s">
        <v>360</v>
      </c>
      <c r="D170" s="6" t="s">
        <v>93</v>
      </c>
      <c r="E170" s="6"/>
      <c r="F170" s="70">
        <f>F171</f>
        <v>10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51" t="s">
        <v>94</v>
      </c>
      <c r="B171" s="47" t="s">
        <v>71</v>
      </c>
      <c r="C171" s="47" t="s">
        <v>360</v>
      </c>
      <c r="D171" s="47" t="s">
        <v>95</v>
      </c>
      <c r="E171" s="47"/>
      <c r="F171" s="71">
        <v>10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49" t="s">
        <v>387</v>
      </c>
      <c r="B172" s="19" t="s">
        <v>71</v>
      </c>
      <c r="C172" s="19" t="s">
        <v>361</v>
      </c>
      <c r="D172" s="19" t="s">
        <v>5</v>
      </c>
      <c r="E172" s="19"/>
      <c r="F172" s="69">
        <f>F173+F175</f>
        <v>5448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15.75" outlineLevel="6">
      <c r="A173" s="5" t="s">
        <v>92</v>
      </c>
      <c r="B173" s="6" t="s">
        <v>71</v>
      </c>
      <c r="C173" s="6" t="s">
        <v>362</v>
      </c>
      <c r="D173" s="6" t="s">
        <v>93</v>
      </c>
      <c r="E173" s="6"/>
      <c r="F173" s="70">
        <f>F174</f>
        <v>5448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31.5" outlineLevel="6">
      <c r="A174" s="51" t="s">
        <v>94</v>
      </c>
      <c r="B174" s="47" t="s">
        <v>71</v>
      </c>
      <c r="C174" s="47" t="s">
        <v>362</v>
      </c>
      <c r="D174" s="47" t="s">
        <v>95</v>
      </c>
      <c r="E174" s="47"/>
      <c r="F174" s="71">
        <v>5448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15.75" outlineLevel="6">
      <c r="A175" s="5" t="s">
        <v>96</v>
      </c>
      <c r="B175" s="6" t="s">
        <v>71</v>
      </c>
      <c r="C175" s="6" t="s">
        <v>362</v>
      </c>
      <c r="D175" s="6" t="s">
        <v>97</v>
      </c>
      <c r="E175" s="6"/>
      <c r="F175" s="70">
        <f>F176</f>
        <v>0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46" t="s">
        <v>332</v>
      </c>
      <c r="B176" s="47" t="s">
        <v>71</v>
      </c>
      <c r="C176" s="47" t="s">
        <v>362</v>
      </c>
      <c r="D176" s="47" t="s">
        <v>331</v>
      </c>
      <c r="E176" s="47"/>
      <c r="F176" s="71">
        <v>0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15.75" outlineLevel="6">
      <c r="A177" s="59" t="s">
        <v>143</v>
      </c>
      <c r="B177" s="30" t="s">
        <v>144</v>
      </c>
      <c r="C177" s="30" t="s">
        <v>235</v>
      </c>
      <c r="D177" s="30" t="s">
        <v>5</v>
      </c>
      <c r="E177" s="30"/>
      <c r="F177" s="57">
        <f>F178</f>
        <v>1943.634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5" ht="15.75" outlineLevel="6">
      <c r="A178" s="8" t="s">
        <v>81</v>
      </c>
      <c r="B178" s="9" t="s">
        <v>82</v>
      </c>
      <c r="C178" s="9" t="s">
        <v>235</v>
      </c>
      <c r="D178" s="9" t="s">
        <v>5</v>
      </c>
      <c r="E178" s="9" t="s">
        <v>5</v>
      </c>
      <c r="F178" s="10">
        <f>F179</f>
        <v>1943.634</v>
      </c>
      <c r="G178" s="97" t="e">
        <f>#REF!</f>
        <v>#REF!</v>
      </c>
      <c r="H178" s="31" t="e">
        <f>#REF!</f>
        <v>#REF!</v>
      </c>
      <c r="I178" s="31" t="e">
        <f>#REF!</f>
        <v>#REF!</v>
      </c>
      <c r="J178" s="31" t="e">
        <f>#REF!</f>
        <v>#REF!</v>
      </c>
      <c r="K178" s="31" t="e">
        <f>#REF!</f>
        <v>#REF!</v>
      </c>
      <c r="L178" s="31" t="e">
        <f>#REF!</f>
        <v>#REF!</v>
      </c>
      <c r="M178" s="31" t="e">
        <f>#REF!</f>
        <v>#REF!</v>
      </c>
      <c r="N178" s="31" t="e">
        <f>#REF!</f>
        <v>#REF!</v>
      </c>
      <c r="O178" s="31" t="e">
        <f>#REF!</f>
        <v>#REF!</v>
      </c>
      <c r="P178" s="31" t="e">
        <f>#REF!</f>
        <v>#REF!</v>
      </c>
      <c r="Q178" s="31" t="e">
        <f>#REF!</f>
        <v>#REF!</v>
      </c>
      <c r="R178" s="31" t="e">
        <f>#REF!</f>
        <v>#REF!</v>
      </c>
      <c r="S178" s="31" t="e">
        <f>#REF!</f>
        <v>#REF!</v>
      </c>
      <c r="T178" s="31" t="e">
        <f>#REF!</f>
        <v>#REF!</v>
      </c>
      <c r="U178" s="31" t="e">
        <f>#REF!</f>
        <v>#REF!</v>
      </c>
      <c r="V178" s="36" t="e">
        <f>#REF!</f>
        <v>#REF!</v>
      </c>
      <c r="W178" s="45"/>
      <c r="X178" s="40"/>
      <c r="Y178" s="41"/>
    </row>
    <row r="179" spans="1:25" ht="31.5" outlineLevel="6">
      <c r="A179" s="21" t="s">
        <v>130</v>
      </c>
      <c r="B179" s="12" t="s">
        <v>82</v>
      </c>
      <c r="C179" s="12" t="s">
        <v>236</v>
      </c>
      <c r="D179" s="12" t="s">
        <v>5</v>
      </c>
      <c r="E179" s="12"/>
      <c r="F179" s="13">
        <f>F180</f>
        <v>1943.634</v>
      </c>
      <c r="G179" s="98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7"/>
      <c r="W179" s="42"/>
      <c r="X179" s="43"/>
      <c r="Y179" s="41"/>
    </row>
    <row r="180" spans="1:25" ht="31.5" outlineLevel="6">
      <c r="A180" s="21" t="s">
        <v>132</v>
      </c>
      <c r="B180" s="12" t="s">
        <v>82</v>
      </c>
      <c r="C180" s="12" t="s">
        <v>237</v>
      </c>
      <c r="D180" s="12" t="s">
        <v>5</v>
      </c>
      <c r="E180" s="12"/>
      <c r="F180" s="13">
        <f>F181</f>
        <v>1943.634</v>
      </c>
      <c r="G180" s="98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7"/>
      <c r="W180" s="42"/>
      <c r="X180" s="43"/>
      <c r="Y180" s="41"/>
    </row>
    <row r="181" spans="1:25" ht="31.5" outlineLevel="6">
      <c r="A181" s="49" t="s">
        <v>42</v>
      </c>
      <c r="B181" s="19" t="s">
        <v>82</v>
      </c>
      <c r="C181" s="19" t="s">
        <v>258</v>
      </c>
      <c r="D181" s="19" t="s">
        <v>5</v>
      </c>
      <c r="E181" s="19" t="s">
        <v>5</v>
      </c>
      <c r="F181" s="20">
        <f>F182</f>
        <v>1943.634</v>
      </c>
      <c r="G181" s="99">
        <f>G182</f>
        <v>1397.92</v>
      </c>
      <c r="H181" s="33">
        <f aca="true" t="shared" si="19" ref="H181:V181">H182</f>
        <v>0</v>
      </c>
      <c r="I181" s="33">
        <f t="shared" si="19"/>
        <v>0</v>
      </c>
      <c r="J181" s="33">
        <f t="shared" si="19"/>
        <v>0</v>
      </c>
      <c r="K181" s="33">
        <f t="shared" si="19"/>
        <v>0</v>
      </c>
      <c r="L181" s="33">
        <f t="shared" si="19"/>
        <v>0</v>
      </c>
      <c r="M181" s="33">
        <f t="shared" si="19"/>
        <v>0</v>
      </c>
      <c r="N181" s="33">
        <f t="shared" si="19"/>
        <v>0</v>
      </c>
      <c r="O181" s="33">
        <f t="shared" si="19"/>
        <v>0</v>
      </c>
      <c r="P181" s="33">
        <f t="shared" si="19"/>
        <v>0</v>
      </c>
      <c r="Q181" s="33">
        <f t="shared" si="19"/>
        <v>0</v>
      </c>
      <c r="R181" s="33">
        <f t="shared" si="19"/>
        <v>0</v>
      </c>
      <c r="S181" s="33">
        <f t="shared" si="19"/>
        <v>0</v>
      </c>
      <c r="T181" s="33">
        <f t="shared" si="19"/>
        <v>0</v>
      </c>
      <c r="U181" s="33">
        <f t="shared" si="19"/>
        <v>0</v>
      </c>
      <c r="V181" s="38">
        <f t="shared" si="19"/>
        <v>0</v>
      </c>
      <c r="W181" s="39"/>
      <c r="X181" s="40"/>
      <c r="Y181" s="41"/>
    </row>
    <row r="182" spans="1:25" ht="15.75" outlineLevel="6">
      <c r="A182" s="5" t="s">
        <v>111</v>
      </c>
      <c r="B182" s="6" t="s">
        <v>82</v>
      </c>
      <c r="C182" s="6" t="s">
        <v>258</v>
      </c>
      <c r="D182" s="6" t="s">
        <v>112</v>
      </c>
      <c r="E182" s="6" t="s">
        <v>18</v>
      </c>
      <c r="F182" s="7">
        <v>1943.634</v>
      </c>
      <c r="G182" s="99">
        <v>1397.92</v>
      </c>
      <c r="H182" s="34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35"/>
      <c r="W182" s="39"/>
      <c r="X182" s="44"/>
      <c r="Y182" s="41"/>
    </row>
    <row r="183" spans="1:22" s="24" customFormat="1" ht="32.25" customHeight="1" outlineLevel="6">
      <c r="A183" s="16" t="s">
        <v>59</v>
      </c>
      <c r="B183" s="17" t="s">
        <v>58</v>
      </c>
      <c r="C183" s="17" t="s">
        <v>235</v>
      </c>
      <c r="D183" s="17" t="s">
        <v>5</v>
      </c>
      <c r="E183" s="17"/>
      <c r="F183" s="18">
        <f aca="true" t="shared" si="20" ref="F183:F188">F184</f>
        <v>250</v>
      </c>
      <c r="G183" s="91">
        <f aca="true" t="shared" si="21" ref="G183:V183">G184</f>
        <v>0</v>
      </c>
      <c r="H183" s="18">
        <f t="shared" si="21"/>
        <v>0</v>
      </c>
      <c r="I183" s="18">
        <f t="shared" si="21"/>
        <v>0</v>
      </c>
      <c r="J183" s="18">
        <f t="shared" si="21"/>
        <v>0</v>
      </c>
      <c r="K183" s="18">
        <f t="shared" si="21"/>
        <v>0</v>
      </c>
      <c r="L183" s="18">
        <f t="shared" si="21"/>
        <v>0</v>
      </c>
      <c r="M183" s="18">
        <f t="shared" si="21"/>
        <v>0</v>
      </c>
      <c r="N183" s="18">
        <f t="shared" si="21"/>
        <v>0</v>
      </c>
      <c r="O183" s="18">
        <f t="shared" si="21"/>
        <v>0</v>
      </c>
      <c r="P183" s="18">
        <f t="shared" si="21"/>
        <v>0</v>
      </c>
      <c r="Q183" s="18">
        <f t="shared" si="21"/>
        <v>0</v>
      </c>
      <c r="R183" s="18">
        <f t="shared" si="21"/>
        <v>0</v>
      </c>
      <c r="S183" s="18">
        <f t="shared" si="21"/>
        <v>0</v>
      </c>
      <c r="T183" s="18">
        <f t="shared" si="21"/>
        <v>0</v>
      </c>
      <c r="U183" s="18">
        <f t="shared" si="21"/>
        <v>0</v>
      </c>
      <c r="V183" s="18">
        <f t="shared" si="21"/>
        <v>0</v>
      </c>
    </row>
    <row r="184" spans="1:22" s="24" customFormat="1" ht="48" customHeight="1" outlineLevel="3">
      <c r="A184" s="8" t="s">
        <v>34</v>
      </c>
      <c r="B184" s="9" t="s">
        <v>10</v>
      </c>
      <c r="C184" s="9" t="s">
        <v>235</v>
      </c>
      <c r="D184" s="9" t="s">
        <v>5</v>
      </c>
      <c r="E184" s="9"/>
      <c r="F184" s="10">
        <f t="shared" si="20"/>
        <v>250</v>
      </c>
      <c r="G184" s="95">
        <f aca="true" t="shared" si="22" ref="G184:V184">G186</f>
        <v>0</v>
      </c>
      <c r="H184" s="10">
        <f t="shared" si="22"/>
        <v>0</v>
      </c>
      <c r="I184" s="10">
        <f t="shared" si="22"/>
        <v>0</v>
      </c>
      <c r="J184" s="10">
        <f t="shared" si="22"/>
        <v>0</v>
      </c>
      <c r="K184" s="10">
        <f t="shared" si="22"/>
        <v>0</v>
      </c>
      <c r="L184" s="10">
        <f t="shared" si="22"/>
        <v>0</v>
      </c>
      <c r="M184" s="10">
        <f t="shared" si="22"/>
        <v>0</v>
      </c>
      <c r="N184" s="10">
        <f t="shared" si="22"/>
        <v>0</v>
      </c>
      <c r="O184" s="10">
        <f t="shared" si="22"/>
        <v>0</v>
      </c>
      <c r="P184" s="10">
        <f t="shared" si="22"/>
        <v>0</v>
      </c>
      <c r="Q184" s="10">
        <f t="shared" si="22"/>
        <v>0</v>
      </c>
      <c r="R184" s="10">
        <f t="shared" si="22"/>
        <v>0</v>
      </c>
      <c r="S184" s="10">
        <f t="shared" si="22"/>
        <v>0</v>
      </c>
      <c r="T184" s="10">
        <f t="shared" si="22"/>
        <v>0</v>
      </c>
      <c r="U184" s="10">
        <f t="shared" si="22"/>
        <v>0</v>
      </c>
      <c r="V184" s="10">
        <f t="shared" si="22"/>
        <v>0</v>
      </c>
    </row>
    <row r="185" spans="1:22" s="24" customFormat="1" ht="34.5" customHeight="1" outlineLevel="3">
      <c r="A185" s="21" t="s">
        <v>130</v>
      </c>
      <c r="B185" s="9" t="s">
        <v>10</v>
      </c>
      <c r="C185" s="9" t="s">
        <v>236</v>
      </c>
      <c r="D185" s="9" t="s">
        <v>5</v>
      </c>
      <c r="E185" s="9"/>
      <c r="F185" s="10">
        <f t="shared" si="20"/>
        <v>250</v>
      </c>
      <c r="G185" s="95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4" customFormat="1" ht="30.75" customHeight="1" outlineLevel="3">
      <c r="A186" s="21" t="s">
        <v>132</v>
      </c>
      <c r="B186" s="12" t="s">
        <v>10</v>
      </c>
      <c r="C186" s="12" t="s">
        <v>237</v>
      </c>
      <c r="D186" s="12" t="s">
        <v>5</v>
      </c>
      <c r="E186" s="12"/>
      <c r="F186" s="13">
        <f t="shared" si="20"/>
        <v>250</v>
      </c>
      <c r="G186" s="93">
        <f aca="true" t="shared" si="23" ref="G186:V187">G187</f>
        <v>0</v>
      </c>
      <c r="H186" s="13">
        <f t="shared" si="23"/>
        <v>0</v>
      </c>
      <c r="I186" s="13">
        <f t="shared" si="23"/>
        <v>0</v>
      </c>
      <c r="J186" s="13">
        <f t="shared" si="23"/>
        <v>0</v>
      </c>
      <c r="K186" s="13">
        <f t="shared" si="23"/>
        <v>0</v>
      </c>
      <c r="L186" s="13">
        <f t="shared" si="23"/>
        <v>0</v>
      </c>
      <c r="M186" s="13">
        <f t="shared" si="23"/>
        <v>0</v>
      </c>
      <c r="N186" s="13">
        <f t="shared" si="23"/>
        <v>0</v>
      </c>
      <c r="O186" s="13">
        <f t="shared" si="23"/>
        <v>0</v>
      </c>
      <c r="P186" s="13">
        <f t="shared" si="23"/>
        <v>0</v>
      </c>
      <c r="Q186" s="13">
        <f t="shared" si="23"/>
        <v>0</v>
      </c>
      <c r="R186" s="13">
        <f t="shared" si="23"/>
        <v>0</v>
      </c>
      <c r="S186" s="13">
        <f t="shared" si="23"/>
        <v>0</v>
      </c>
      <c r="T186" s="13">
        <f t="shared" si="23"/>
        <v>0</v>
      </c>
      <c r="U186" s="13">
        <f t="shared" si="23"/>
        <v>0</v>
      </c>
      <c r="V186" s="13">
        <f t="shared" si="23"/>
        <v>0</v>
      </c>
    </row>
    <row r="187" spans="1:22" s="24" customFormat="1" ht="32.25" customHeight="1" outlineLevel="4">
      <c r="A187" s="49" t="s">
        <v>145</v>
      </c>
      <c r="B187" s="19" t="s">
        <v>10</v>
      </c>
      <c r="C187" s="19" t="s">
        <v>259</v>
      </c>
      <c r="D187" s="19" t="s">
        <v>5</v>
      </c>
      <c r="E187" s="19"/>
      <c r="F187" s="20">
        <f t="shared" si="20"/>
        <v>250</v>
      </c>
      <c r="G187" s="94">
        <f t="shared" si="23"/>
        <v>0</v>
      </c>
      <c r="H187" s="7">
        <f t="shared" si="23"/>
        <v>0</v>
      </c>
      <c r="I187" s="7">
        <f t="shared" si="23"/>
        <v>0</v>
      </c>
      <c r="J187" s="7">
        <f t="shared" si="23"/>
        <v>0</v>
      </c>
      <c r="K187" s="7">
        <f t="shared" si="23"/>
        <v>0</v>
      </c>
      <c r="L187" s="7">
        <f t="shared" si="23"/>
        <v>0</v>
      </c>
      <c r="M187" s="7">
        <f t="shared" si="23"/>
        <v>0</v>
      </c>
      <c r="N187" s="7">
        <f t="shared" si="23"/>
        <v>0</v>
      </c>
      <c r="O187" s="7">
        <f t="shared" si="23"/>
        <v>0</v>
      </c>
      <c r="P187" s="7">
        <f t="shared" si="23"/>
        <v>0</v>
      </c>
      <c r="Q187" s="7">
        <f t="shared" si="23"/>
        <v>0</v>
      </c>
      <c r="R187" s="7">
        <f t="shared" si="23"/>
        <v>0</v>
      </c>
      <c r="S187" s="7">
        <f t="shared" si="23"/>
        <v>0</v>
      </c>
      <c r="T187" s="7">
        <f t="shared" si="23"/>
        <v>0</v>
      </c>
      <c r="U187" s="7">
        <f t="shared" si="23"/>
        <v>0</v>
      </c>
      <c r="V187" s="7">
        <f t="shared" si="23"/>
        <v>0</v>
      </c>
    </row>
    <row r="188" spans="1:22" s="24" customFormat="1" ht="15.75" outlineLevel="5">
      <c r="A188" s="5" t="s">
        <v>92</v>
      </c>
      <c r="B188" s="6" t="s">
        <v>10</v>
      </c>
      <c r="C188" s="6" t="s">
        <v>259</v>
      </c>
      <c r="D188" s="6" t="s">
        <v>93</v>
      </c>
      <c r="E188" s="6"/>
      <c r="F188" s="7">
        <f t="shared" si="20"/>
        <v>250</v>
      </c>
      <c r="G188" s="9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4" customFormat="1" ht="31.5" outlineLevel="5">
      <c r="A189" s="46" t="s">
        <v>94</v>
      </c>
      <c r="B189" s="47" t="s">
        <v>10</v>
      </c>
      <c r="C189" s="47" t="s">
        <v>259</v>
      </c>
      <c r="D189" s="47" t="s">
        <v>95</v>
      </c>
      <c r="E189" s="47"/>
      <c r="F189" s="48">
        <v>250</v>
      </c>
      <c r="G189" s="9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4" customFormat="1" ht="18.75" outlineLevel="6">
      <c r="A190" s="16" t="s">
        <v>57</v>
      </c>
      <c r="B190" s="17" t="s">
        <v>56</v>
      </c>
      <c r="C190" s="17" t="s">
        <v>235</v>
      </c>
      <c r="D190" s="17" t="s">
        <v>5</v>
      </c>
      <c r="E190" s="17"/>
      <c r="F190" s="67">
        <f>F202+F225+F191+F197</f>
        <v>48259.542</v>
      </c>
      <c r="G190" s="91" t="e">
        <f aca="true" t="shared" si="24" ref="G190:V190">G202+G225</f>
        <v>#REF!</v>
      </c>
      <c r="H190" s="18" t="e">
        <f t="shared" si="24"/>
        <v>#REF!</v>
      </c>
      <c r="I190" s="18" t="e">
        <f t="shared" si="24"/>
        <v>#REF!</v>
      </c>
      <c r="J190" s="18" t="e">
        <f t="shared" si="24"/>
        <v>#REF!</v>
      </c>
      <c r="K190" s="18" t="e">
        <f t="shared" si="24"/>
        <v>#REF!</v>
      </c>
      <c r="L190" s="18" t="e">
        <f t="shared" si="24"/>
        <v>#REF!</v>
      </c>
      <c r="M190" s="18" t="e">
        <f t="shared" si="24"/>
        <v>#REF!</v>
      </c>
      <c r="N190" s="18" t="e">
        <f t="shared" si="24"/>
        <v>#REF!</v>
      </c>
      <c r="O190" s="18" t="e">
        <f t="shared" si="24"/>
        <v>#REF!</v>
      </c>
      <c r="P190" s="18" t="e">
        <f t="shared" si="24"/>
        <v>#REF!</v>
      </c>
      <c r="Q190" s="18" t="e">
        <f t="shared" si="24"/>
        <v>#REF!</v>
      </c>
      <c r="R190" s="18" t="e">
        <f t="shared" si="24"/>
        <v>#REF!</v>
      </c>
      <c r="S190" s="18" t="e">
        <f t="shared" si="24"/>
        <v>#REF!</v>
      </c>
      <c r="T190" s="18" t="e">
        <f t="shared" si="24"/>
        <v>#REF!</v>
      </c>
      <c r="U190" s="18" t="e">
        <f t="shared" si="24"/>
        <v>#REF!</v>
      </c>
      <c r="V190" s="18" t="e">
        <f t="shared" si="24"/>
        <v>#REF!</v>
      </c>
    </row>
    <row r="191" spans="1:22" s="24" customFormat="1" ht="18.75" outlineLevel="6">
      <c r="A191" s="58" t="s">
        <v>195</v>
      </c>
      <c r="B191" s="9" t="s">
        <v>197</v>
      </c>
      <c r="C191" s="9" t="s">
        <v>235</v>
      </c>
      <c r="D191" s="9" t="s">
        <v>5</v>
      </c>
      <c r="E191" s="9"/>
      <c r="F191" s="68">
        <f>F192</f>
        <v>499.319</v>
      </c>
      <c r="G191" s="9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4" customFormat="1" ht="31.5" outlineLevel="6">
      <c r="A192" s="21" t="s">
        <v>130</v>
      </c>
      <c r="B192" s="9" t="s">
        <v>197</v>
      </c>
      <c r="C192" s="9" t="s">
        <v>236</v>
      </c>
      <c r="D192" s="9" t="s">
        <v>5</v>
      </c>
      <c r="E192" s="9"/>
      <c r="F192" s="68">
        <f>F193</f>
        <v>499.319</v>
      </c>
      <c r="G192" s="9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4" customFormat="1" ht="31.5" outlineLevel="6">
      <c r="A193" s="21" t="s">
        <v>132</v>
      </c>
      <c r="B193" s="9" t="s">
        <v>197</v>
      </c>
      <c r="C193" s="9" t="s">
        <v>237</v>
      </c>
      <c r="D193" s="9" t="s">
        <v>5</v>
      </c>
      <c r="E193" s="9"/>
      <c r="F193" s="68">
        <f>F194</f>
        <v>499.319</v>
      </c>
      <c r="G193" s="9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4" customFormat="1" ht="47.25" outlineLevel="6">
      <c r="A194" s="56" t="s">
        <v>196</v>
      </c>
      <c r="B194" s="19" t="s">
        <v>197</v>
      </c>
      <c r="C194" s="19" t="s">
        <v>260</v>
      </c>
      <c r="D194" s="19" t="s">
        <v>5</v>
      </c>
      <c r="E194" s="19"/>
      <c r="F194" s="69">
        <f>F195</f>
        <v>499.319</v>
      </c>
      <c r="G194" s="9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4" customFormat="1" ht="18.75" outlineLevel="6">
      <c r="A195" s="5" t="s">
        <v>92</v>
      </c>
      <c r="B195" s="6" t="s">
        <v>197</v>
      </c>
      <c r="C195" s="6" t="s">
        <v>260</v>
      </c>
      <c r="D195" s="6" t="s">
        <v>93</v>
      </c>
      <c r="E195" s="6"/>
      <c r="F195" s="70">
        <f>F196</f>
        <v>499.319</v>
      </c>
      <c r="G195" s="9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4" customFormat="1" ht="31.5" outlineLevel="6">
      <c r="A196" s="46" t="s">
        <v>94</v>
      </c>
      <c r="B196" s="47" t="s">
        <v>197</v>
      </c>
      <c r="C196" s="47" t="s">
        <v>260</v>
      </c>
      <c r="D196" s="47" t="s">
        <v>95</v>
      </c>
      <c r="E196" s="47"/>
      <c r="F196" s="71">
        <v>499.319</v>
      </c>
      <c r="G196" s="9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4" customFormat="1" ht="18.75" outlineLevel="6">
      <c r="A197" s="21" t="s">
        <v>395</v>
      </c>
      <c r="B197" s="9" t="s">
        <v>394</v>
      </c>
      <c r="C197" s="9" t="s">
        <v>235</v>
      </c>
      <c r="D197" s="9" t="s">
        <v>5</v>
      </c>
      <c r="E197" s="9"/>
      <c r="F197" s="68">
        <f>F198</f>
        <v>3.223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31.5" outlineLevel="6">
      <c r="A198" s="21" t="s">
        <v>130</v>
      </c>
      <c r="B198" s="9" t="s">
        <v>394</v>
      </c>
      <c r="C198" s="9" t="s">
        <v>237</v>
      </c>
      <c r="D198" s="9" t="s">
        <v>5</v>
      </c>
      <c r="E198" s="9"/>
      <c r="F198" s="68">
        <f>F199</f>
        <v>3.223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62.25" customHeight="1" outlineLevel="6">
      <c r="A199" s="49" t="s">
        <v>396</v>
      </c>
      <c r="B199" s="19" t="s">
        <v>394</v>
      </c>
      <c r="C199" s="19" t="s">
        <v>397</v>
      </c>
      <c r="D199" s="19" t="s">
        <v>5</v>
      </c>
      <c r="E199" s="19"/>
      <c r="F199" s="69">
        <f>F200</f>
        <v>3.223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18.75" outlineLevel="6">
      <c r="A200" s="5" t="s">
        <v>92</v>
      </c>
      <c r="B200" s="6" t="s">
        <v>394</v>
      </c>
      <c r="C200" s="6" t="s">
        <v>397</v>
      </c>
      <c r="D200" s="6" t="s">
        <v>93</v>
      </c>
      <c r="E200" s="6"/>
      <c r="F200" s="70">
        <f>F201</f>
        <v>3.223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31.5" outlineLevel="6">
      <c r="A201" s="46" t="s">
        <v>94</v>
      </c>
      <c r="B201" s="47" t="s">
        <v>394</v>
      </c>
      <c r="C201" s="47" t="s">
        <v>397</v>
      </c>
      <c r="D201" s="47" t="s">
        <v>95</v>
      </c>
      <c r="E201" s="47"/>
      <c r="F201" s="71">
        <v>3.223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15.75" outlineLevel="6">
      <c r="A202" s="21" t="s">
        <v>63</v>
      </c>
      <c r="B202" s="9" t="s">
        <v>62</v>
      </c>
      <c r="C202" s="9" t="s">
        <v>235</v>
      </c>
      <c r="D202" s="9" t="s">
        <v>5</v>
      </c>
      <c r="E202" s="9"/>
      <c r="F202" s="68">
        <f>F210+F203</f>
        <v>40700</v>
      </c>
      <c r="G202" s="95">
        <f aca="true" t="shared" si="25" ref="G202:V202">G210</f>
        <v>0</v>
      </c>
      <c r="H202" s="10">
        <f t="shared" si="25"/>
        <v>0</v>
      </c>
      <c r="I202" s="10">
        <f t="shared" si="25"/>
        <v>0</v>
      </c>
      <c r="J202" s="10">
        <f t="shared" si="25"/>
        <v>0</v>
      </c>
      <c r="K202" s="10">
        <f t="shared" si="25"/>
        <v>0</v>
      </c>
      <c r="L202" s="10">
        <f t="shared" si="25"/>
        <v>0</v>
      </c>
      <c r="M202" s="10">
        <f t="shared" si="25"/>
        <v>0</v>
      </c>
      <c r="N202" s="10">
        <f t="shared" si="25"/>
        <v>0</v>
      </c>
      <c r="O202" s="10">
        <f t="shared" si="25"/>
        <v>0</v>
      </c>
      <c r="P202" s="10">
        <f t="shared" si="25"/>
        <v>0</v>
      </c>
      <c r="Q202" s="10">
        <f t="shared" si="25"/>
        <v>0</v>
      </c>
      <c r="R202" s="10">
        <f t="shared" si="25"/>
        <v>0</v>
      </c>
      <c r="S202" s="10">
        <f t="shared" si="25"/>
        <v>0</v>
      </c>
      <c r="T202" s="10">
        <f t="shared" si="25"/>
        <v>0</v>
      </c>
      <c r="U202" s="10">
        <f t="shared" si="25"/>
        <v>0</v>
      </c>
      <c r="V202" s="10">
        <f t="shared" si="25"/>
        <v>0</v>
      </c>
    </row>
    <row r="203" spans="1:22" s="24" customFormat="1" ht="31.5" outlineLevel="6">
      <c r="A203" s="8" t="s">
        <v>388</v>
      </c>
      <c r="B203" s="9" t="s">
        <v>62</v>
      </c>
      <c r="C203" s="9" t="s">
        <v>266</v>
      </c>
      <c r="D203" s="9" t="s">
        <v>5</v>
      </c>
      <c r="E203" s="9"/>
      <c r="F203" s="68">
        <f>F204+F209</f>
        <v>10000</v>
      </c>
      <c r="G203" s="9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4" customFormat="1" ht="97.5" customHeight="1" outlineLevel="6">
      <c r="A204" s="49" t="s">
        <v>377</v>
      </c>
      <c r="B204" s="19" t="s">
        <v>62</v>
      </c>
      <c r="C204" s="19" t="s">
        <v>376</v>
      </c>
      <c r="D204" s="19" t="s">
        <v>5</v>
      </c>
      <c r="E204" s="19"/>
      <c r="F204" s="69">
        <f>F205</f>
        <v>2000</v>
      </c>
      <c r="G204" s="9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4" customFormat="1" ht="47.25" outlineLevel="6">
      <c r="A205" s="5" t="s">
        <v>353</v>
      </c>
      <c r="B205" s="6" t="s">
        <v>62</v>
      </c>
      <c r="C205" s="6" t="s">
        <v>376</v>
      </c>
      <c r="D205" s="6" t="s">
        <v>370</v>
      </c>
      <c r="E205" s="6"/>
      <c r="F205" s="70">
        <f>F206</f>
        <v>2000</v>
      </c>
      <c r="G205" s="9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24" customFormat="1" ht="47.25" outlineLevel="6">
      <c r="A206" s="46" t="s">
        <v>353</v>
      </c>
      <c r="B206" s="47" t="s">
        <v>62</v>
      </c>
      <c r="C206" s="47" t="s">
        <v>376</v>
      </c>
      <c r="D206" s="47" t="s">
        <v>350</v>
      </c>
      <c r="E206" s="47"/>
      <c r="F206" s="71">
        <v>2000</v>
      </c>
      <c r="G206" s="9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4" customFormat="1" ht="110.25" outlineLevel="6">
      <c r="A207" s="49" t="s">
        <v>375</v>
      </c>
      <c r="B207" s="19" t="s">
        <v>62</v>
      </c>
      <c r="C207" s="19" t="s">
        <v>374</v>
      </c>
      <c r="D207" s="19" t="s">
        <v>5</v>
      </c>
      <c r="E207" s="19"/>
      <c r="F207" s="69">
        <f>F208</f>
        <v>8000</v>
      </c>
      <c r="G207" s="9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4" customFormat="1" ht="47.25" outlineLevel="6">
      <c r="A208" s="5" t="s">
        <v>353</v>
      </c>
      <c r="B208" s="6" t="s">
        <v>62</v>
      </c>
      <c r="C208" s="6" t="s">
        <v>374</v>
      </c>
      <c r="D208" s="6" t="s">
        <v>370</v>
      </c>
      <c r="E208" s="6"/>
      <c r="F208" s="70">
        <f>F209</f>
        <v>8000</v>
      </c>
      <c r="G208" s="9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4" customFormat="1" ht="47.25" outlineLevel="6">
      <c r="A209" s="46" t="s">
        <v>353</v>
      </c>
      <c r="B209" s="47" t="s">
        <v>62</v>
      </c>
      <c r="C209" s="47" t="s">
        <v>374</v>
      </c>
      <c r="D209" s="47" t="s">
        <v>350</v>
      </c>
      <c r="E209" s="47"/>
      <c r="F209" s="71">
        <v>8000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31.5" outlineLevel="6">
      <c r="A210" s="8" t="s">
        <v>209</v>
      </c>
      <c r="B210" s="12" t="s">
        <v>62</v>
      </c>
      <c r="C210" s="12" t="s">
        <v>261</v>
      </c>
      <c r="D210" s="12" t="s">
        <v>5</v>
      </c>
      <c r="E210" s="12"/>
      <c r="F210" s="72">
        <f>F211+F219+F214+F217+F222</f>
        <v>30700</v>
      </c>
      <c r="G210" s="93">
        <f aca="true" t="shared" si="26" ref="G210:V210">G211</f>
        <v>0</v>
      </c>
      <c r="H210" s="13">
        <f t="shared" si="26"/>
        <v>0</v>
      </c>
      <c r="I210" s="13">
        <f t="shared" si="26"/>
        <v>0</v>
      </c>
      <c r="J210" s="13">
        <f t="shared" si="26"/>
        <v>0</v>
      </c>
      <c r="K210" s="13">
        <f t="shared" si="26"/>
        <v>0</v>
      </c>
      <c r="L210" s="13">
        <f t="shared" si="26"/>
        <v>0</v>
      </c>
      <c r="M210" s="13">
        <f t="shared" si="26"/>
        <v>0</v>
      </c>
      <c r="N210" s="13">
        <f t="shared" si="26"/>
        <v>0</v>
      </c>
      <c r="O210" s="13">
        <f t="shared" si="26"/>
        <v>0</v>
      </c>
      <c r="P210" s="13">
        <f t="shared" si="26"/>
        <v>0</v>
      </c>
      <c r="Q210" s="13">
        <f t="shared" si="26"/>
        <v>0</v>
      </c>
      <c r="R210" s="13">
        <f t="shared" si="26"/>
        <v>0</v>
      </c>
      <c r="S210" s="13">
        <f t="shared" si="26"/>
        <v>0</v>
      </c>
      <c r="T210" s="13">
        <f t="shared" si="26"/>
        <v>0</v>
      </c>
      <c r="U210" s="13">
        <f t="shared" si="26"/>
        <v>0</v>
      </c>
      <c r="V210" s="13">
        <f t="shared" si="26"/>
        <v>0</v>
      </c>
    </row>
    <row r="211" spans="1:22" s="24" customFormat="1" ht="51.75" customHeight="1" outlineLevel="6">
      <c r="A211" s="49" t="s">
        <v>146</v>
      </c>
      <c r="B211" s="19" t="s">
        <v>62</v>
      </c>
      <c r="C211" s="19" t="s">
        <v>262</v>
      </c>
      <c r="D211" s="19" t="s">
        <v>5</v>
      </c>
      <c r="E211" s="19"/>
      <c r="F211" s="69">
        <f>F212</f>
        <v>0</v>
      </c>
      <c r="G211" s="9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4" customFormat="1" ht="15.75" outlineLevel="6">
      <c r="A212" s="5" t="s">
        <v>92</v>
      </c>
      <c r="B212" s="6" t="s">
        <v>62</v>
      </c>
      <c r="C212" s="6" t="s">
        <v>262</v>
      </c>
      <c r="D212" s="6" t="s">
        <v>93</v>
      </c>
      <c r="E212" s="6"/>
      <c r="F212" s="70">
        <f>F213</f>
        <v>0</v>
      </c>
      <c r="G212" s="9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4" customFormat="1" ht="31.5" outlineLevel="6">
      <c r="A213" s="46" t="s">
        <v>94</v>
      </c>
      <c r="B213" s="47" t="s">
        <v>62</v>
      </c>
      <c r="C213" s="47" t="s">
        <v>262</v>
      </c>
      <c r="D213" s="47" t="s">
        <v>95</v>
      </c>
      <c r="E213" s="47"/>
      <c r="F213" s="71">
        <v>0</v>
      </c>
      <c r="G213" s="9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4" customFormat="1" ht="49.5" customHeight="1" outlineLevel="6">
      <c r="A214" s="49" t="s">
        <v>202</v>
      </c>
      <c r="B214" s="19" t="s">
        <v>62</v>
      </c>
      <c r="C214" s="19" t="s">
        <v>263</v>
      </c>
      <c r="D214" s="19" t="s">
        <v>5</v>
      </c>
      <c r="E214" s="19"/>
      <c r="F214" s="69">
        <f>F215</f>
        <v>6755.66</v>
      </c>
      <c r="G214" s="9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4" customFormat="1" ht="15.75" outlineLevel="6">
      <c r="A215" s="5" t="s">
        <v>92</v>
      </c>
      <c r="B215" s="6" t="s">
        <v>62</v>
      </c>
      <c r="C215" s="6" t="s">
        <v>263</v>
      </c>
      <c r="D215" s="6" t="s">
        <v>93</v>
      </c>
      <c r="E215" s="6"/>
      <c r="F215" s="70">
        <f>F216</f>
        <v>6755.66</v>
      </c>
      <c r="G215" s="9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4" customFormat="1" ht="31.5" outlineLevel="6">
      <c r="A216" s="46" t="s">
        <v>94</v>
      </c>
      <c r="B216" s="47" t="s">
        <v>62</v>
      </c>
      <c r="C216" s="47" t="s">
        <v>263</v>
      </c>
      <c r="D216" s="47" t="s">
        <v>95</v>
      </c>
      <c r="E216" s="47"/>
      <c r="F216" s="71">
        <v>6755.66</v>
      </c>
      <c r="G216" s="9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4" customFormat="1" ht="63" outlineLevel="6">
      <c r="A217" s="49" t="s">
        <v>203</v>
      </c>
      <c r="B217" s="19" t="s">
        <v>62</v>
      </c>
      <c r="C217" s="19" t="s">
        <v>264</v>
      </c>
      <c r="D217" s="19" t="s">
        <v>5</v>
      </c>
      <c r="E217" s="19"/>
      <c r="F217" s="69">
        <f>F218</f>
        <v>6944.34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15.75" outlineLevel="6">
      <c r="A218" s="46" t="s">
        <v>114</v>
      </c>
      <c r="B218" s="47" t="s">
        <v>62</v>
      </c>
      <c r="C218" s="47" t="s">
        <v>264</v>
      </c>
      <c r="D218" s="47" t="s">
        <v>113</v>
      </c>
      <c r="E218" s="47"/>
      <c r="F218" s="71">
        <v>6944.34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63" outlineLevel="6">
      <c r="A219" s="100" t="s">
        <v>348</v>
      </c>
      <c r="B219" s="19" t="s">
        <v>62</v>
      </c>
      <c r="C219" s="19" t="s">
        <v>347</v>
      </c>
      <c r="D219" s="19" t="s">
        <v>5</v>
      </c>
      <c r="E219" s="19"/>
      <c r="F219" s="69">
        <f>F220+F221</f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31.5" outlineLevel="6">
      <c r="A220" s="46" t="s">
        <v>94</v>
      </c>
      <c r="B220" s="88" t="s">
        <v>62</v>
      </c>
      <c r="C220" s="88" t="s">
        <v>347</v>
      </c>
      <c r="D220" s="88" t="s">
        <v>95</v>
      </c>
      <c r="E220" s="88"/>
      <c r="F220" s="89">
        <v>0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15.75" outlineLevel="6">
      <c r="A221" s="46" t="s">
        <v>114</v>
      </c>
      <c r="B221" s="47" t="s">
        <v>62</v>
      </c>
      <c r="C221" s="47" t="s">
        <v>347</v>
      </c>
      <c r="D221" s="47" t="s">
        <v>113</v>
      </c>
      <c r="E221" s="47"/>
      <c r="F221" s="71">
        <v>0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63" outlineLevel="6">
      <c r="A222" s="100" t="s">
        <v>348</v>
      </c>
      <c r="B222" s="19" t="s">
        <v>62</v>
      </c>
      <c r="C222" s="19" t="s">
        <v>265</v>
      </c>
      <c r="D222" s="19" t="s">
        <v>5</v>
      </c>
      <c r="E222" s="19"/>
      <c r="F222" s="69">
        <f>F223+F224</f>
        <v>17000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31.5" outlineLevel="6">
      <c r="A223" s="46" t="s">
        <v>94</v>
      </c>
      <c r="B223" s="47" t="s">
        <v>62</v>
      </c>
      <c r="C223" s="78" t="s">
        <v>265</v>
      </c>
      <c r="D223" s="47" t="s">
        <v>95</v>
      </c>
      <c r="E223" s="47"/>
      <c r="F223" s="71">
        <v>17000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6">
      <c r="A224" s="46" t="s">
        <v>114</v>
      </c>
      <c r="B224" s="47" t="s">
        <v>62</v>
      </c>
      <c r="C224" s="78" t="s">
        <v>265</v>
      </c>
      <c r="D224" s="47" t="s">
        <v>113</v>
      </c>
      <c r="E224" s="47"/>
      <c r="F224" s="71">
        <v>0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15.75" outlineLevel="3">
      <c r="A225" s="8" t="s">
        <v>35</v>
      </c>
      <c r="B225" s="9" t="s">
        <v>11</v>
      </c>
      <c r="C225" s="9" t="s">
        <v>235</v>
      </c>
      <c r="D225" s="9" t="s">
        <v>5</v>
      </c>
      <c r="E225" s="9"/>
      <c r="F225" s="68">
        <f>F226+F233</f>
        <v>7057</v>
      </c>
      <c r="G225" s="95" t="e">
        <f>#REF!+#REF!+G233+#REF!</f>
        <v>#REF!</v>
      </c>
      <c r="H225" s="10" t="e">
        <f>#REF!+#REF!+H233+#REF!</f>
        <v>#REF!</v>
      </c>
      <c r="I225" s="10" t="e">
        <f>#REF!+#REF!+I233+#REF!</f>
        <v>#REF!</v>
      </c>
      <c r="J225" s="10" t="e">
        <f>#REF!+#REF!+J233+#REF!</f>
        <v>#REF!</v>
      </c>
      <c r="K225" s="10" t="e">
        <f>#REF!+#REF!+K233+#REF!</f>
        <v>#REF!</v>
      </c>
      <c r="L225" s="10" t="e">
        <f>#REF!+#REF!+L233+#REF!</f>
        <v>#REF!</v>
      </c>
      <c r="M225" s="10" t="e">
        <f>#REF!+#REF!+M233+#REF!</f>
        <v>#REF!</v>
      </c>
      <c r="N225" s="10" t="e">
        <f>#REF!+#REF!+N233+#REF!</f>
        <v>#REF!</v>
      </c>
      <c r="O225" s="10" t="e">
        <f>#REF!+#REF!+O233+#REF!</f>
        <v>#REF!</v>
      </c>
      <c r="P225" s="10" t="e">
        <f>#REF!+#REF!+P233+#REF!</f>
        <v>#REF!</v>
      </c>
      <c r="Q225" s="10" t="e">
        <f>#REF!+#REF!+Q233+#REF!</f>
        <v>#REF!</v>
      </c>
      <c r="R225" s="10" t="e">
        <f>#REF!+#REF!+R233+#REF!</f>
        <v>#REF!</v>
      </c>
      <c r="S225" s="10" t="e">
        <f>#REF!+#REF!+S233+#REF!</f>
        <v>#REF!</v>
      </c>
      <c r="T225" s="10" t="e">
        <f>#REF!+#REF!+T233+#REF!</f>
        <v>#REF!</v>
      </c>
      <c r="U225" s="10" t="e">
        <f>#REF!+#REF!+U233+#REF!</f>
        <v>#REF!</v>
      </c>
      <c r="V225" s="10" t="e">
        <f>#REF!+#REF!+V233+#REF!</f>
        <v>#REF!</v>
      </c>
    </row>
    <row r="226" spans="1:22" s="24" customFormat="1" ht="31.5" outlineLevel="3">
      <c r="A226" s="21" t="s">
        <v>130</v>
      </c>
      <c r="B226" s="9" t="s">
        <v>11</v>
      </c>
      <c r="C226" s="9" t="s">
        <v>236</v>
      </c>
      <c r="D226" s="9" t="s">
        <v>5</v>
      </c>
      <c r="E226" s="9"/>
      <c r="F226" s="68">
        <f>F227</f>
        <v>6757</v>
      </c>
      <c r="G226" s="9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4" customFormat="1" ht="31.5" outlineLevel="3">
      <c r="A227" s="21" t="s">
        <v>132</v>
      </c>
      <c r="B227" s="9" t="s">
        <v>11</v>
      </c>
      <c r="C227" s="9" t="s">
        <v>237</v>
      </c>
      <c r="D227" s="9" t="s">
        <v>5</v>
      </c>
      <c r="E227" s="9"/>
      <c r="F227" s="68">
        <f>F228</f>
        <v>6757</v>
      </c>
      <c r="G227" s="95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4" customFormat="1" ht="48" customHeight="1" outlineLevel="3">
      <c r="A228" s="56" t="s">
        <v>379</v>
      </c>
      <c r="B228" s="19" t="s">
        <v>11</v>
      </c>
      <c r="C228" s="19" t="s">
        <v>378</v>
      </c>
      <c r="D228" s="19" t="s">
        <v>5</v>
      </c>
      <c r="E228" s="19"/>
      <c r="F228" s="69">
        <f>F229+F231</f>
        <v>6757</v>
      </c>
      <c r="G228" s="9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4" customFormat="1" ht="15.75" outlineLevel="3">
      <c r="A229" s="5" t="s">
        <v>92</v>
      </c>
      <c r="B229" s="6" t="s">
        <v>11</v>
      </c>
      <c r="C229" s="6" t="s">
        <v>378</v>
      </c>
      <c r="D229" s="6" t="s">
        <v>93</v>
      </c>
      <c r="E229" s="6"/>
      <c r="F229" s="70">
        <f>F230</f>
        <v>6700</v>
      </c>
      <c r="G229" s="9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4" customFormat="1" ht="31.5" outlineLevel="3">
      <c r="A230" s="46" t="s">
        <v>94</v>
      </c>
      <c r="B230" s="47" t="s">
        <v>11</v>
      </c>
      <c r="C230" s="47" t="s">
        <v>378</v>
      </c>
      <c r="D230" s="47" t="s">
        <v>95</v>
      </c>
      <c r="E230" s="47"/>
      <c r="F230" s="71">
        <v>6700</v>
      </c>
      <c r="G230" s="9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4" customFormat="1" ht="15.75" outlineLevel="3">
      <c r="A231" s="5" t="s">
        <v>352</v>
      </c>
      <c r="B231" s="6" t="s">
        <v>11</v>
      </c>
      <c r="C231" s="6" t="s">
        <v>378</v>
      </c>
      <c r="D231" s="6" t="s">
        <v>351</v>
      </c>
      <c r="E231" s="6"/>
      <c r="F231" s="70">
        <f>F232</f>
        <v>57</v>
      </c>
      <c r="G231" s="9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4" customFormat="1" ht="47.25" outlineLevel="3">
      <c r="A232" s="46" t="s">
        <v>353</v>
      </c>
      <c r="B232" s="47" t="s">
        <v>11</v>
      </c>
      <c r="C232" s="47" t="s">
        <v>378</v>
      </c>
      <c r="D232" s="47" t="s">
        <v>350</v>
      </c>
      <c r="E232" s="47"/>
      <c r="F232" s="71">
        <v>57</v>
      </c>
      <c r="G232" s="9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4" customFormat="1" ht="15.75" outlineLevel="5">
      <c r="A233" s="14" t="s">
        <v>139</v>
      </c>
      <c r="B233" s="9" t="s">
        <v>11</v>
      </c>
      <c r="C233" s="9" t="s">
        <v>235</v>
      </c>
      <c r="D233" s="9" t="s">
        <v>5</v>
      </c>
      <c r="E233" s="9"/>
      <c r="F233" s="68">
        <f>F234+F240</f>
        <v>300</v>
      </c>
      <c r="G233" s="95" t="e">
        <f>#REF!</f>
        <v>#REF!</v>
      </c>
      <c r="H233" s="10" t="e">
        <f>#REF!</f>
        <v>#REF!</v>
      </c>
      <c r="I233" s="10" t="e">
        <f>#REF!</f>
        <v>#REF!</v>
      </c>
      <c r="J233" s="10" t="e">
        <f>#REF!</f>
        <v>#REF!</v>
      </c>
      <c r="K233" s="10" t="e">
        <f>#REF!</f>
        <v>#REF!</v>
      </c>
      <c r="L233" s="10" t="e">
        <f>#REF!</f>
        <v>#REF!</v>
      </c>
      <c r="M233" s="10" t="e">
        <f>#REF!</f>
        <v>#REF!</v>
      </c>
      <c r="N233" s="10" t="e">
        <f>#REF!</f>
        <v>#REF!</v>
      </c>
      <c r="O233" s="10" t="e">
        <f>#REF!</f>
        <v>#REF!</v>
      </c>
      <c r="P233" s="10" t="e">
        <f>#REF!</f>
        <v>#REF!</v>
      </c>
      <c r="Q233" s="10" t="e">
        <f>#REF!</f>
        <v>#REF!</v>
      </c>
      <c r="R233" s="10" t="e">
        <f>#REF!</f>
        <v>#REF!</v>
      </c>
      <c r="S233" s="10" t="e">
        <f>#REF!</f>
        <v>#REF!</v>
      </c>
      <c r="T233" s="10" t="e">
        <f>#REF!</f>
        <v>#REF!</v>
      </c>
      <c r="U233" s="10" t="e">
        <f>#REF!</f>
        <v>#REF!</v>
      </c>
      <c r="V233" s="10" t="e">
        <f>#REF!</f>
        <v>#REF!</v>
      </c>
    </row>
    <row r="234" spans="1:22" s="24" customFormat="1" ht="33" customHeight="1" outlineLevel="5">
      <c r="A234" s="49" t="s">
        <v>210</v>
      </c>
      <c r="B234" s="19" t="s">
        <v>11</v>
      </c>
      <c r="C234" s="19" t="s">
        <v>267</v>
      </c>
      <c r="D234" s="19" t="s">
        <v>5</v>
      </c>
      <c r="E234" s="19"/>
      <c r="F234" s="69">
        <f>F235+F238</f>
        <v>100</v>
      </c>
      <c r="G234" s="9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4" customFormat="1" ht="53.25" customHeight="1" outlineLevel="5">
      <c r="A235" s="5" t="s">
        <v>147</v>
      </c>
      <c r="B235" s="6" t="s">
        <v>11</v>
      </c>
      <c r="C235" s="6" t="s">
        <v>268</v>
      </c>
      <c r="D235" s="6" t="s">
        <v>5</v>
      </c>
      <c r="E235" s="6"/>
      <c r="F235" s="70">
        <f>F236</f>
        <v>50</v>
      </c>
      <c r="G235" s="9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4" customFormat="1" ht="15.75" outlineLevel="5">
      <c r="A236" s="46" t="s">
        <v>92</v>
      </c>
      <c r="B236" s="47" t="s">
        <v>11</v>
      </c>
      <c r="C236" s="47" t="s">
        <v>268</v>
      </c>
      <c r="D236" s="47" t="s">
        <v>93</v>
      </c>
      <c r="E236" s="47"/>
      <c r="F236" s="71">
        <f>F237</f>
        <v>50</v>
      </c>
      <c r="G236" s="9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4" customFormat="1" ht="31.5" outlineLevel="5">
      <c r="A237" s="46" t="s">
        <v>94</v>
      </c>
      <c r="B237" s="47" t="s">
        <v>11</v>
      </c>
      <c r="C237" s="47" t="s">
        <v>268</v>
      </c>
      <c r="D237" s="47" t="s">
        <v>95</v>
      </c>
      <c r="E237" s="47"/>
      <c r="F237" s="71">
        <v>50</v>
      </c>
      <c r="G237" s="9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4" customFormat="1" ht="31.5" outlineLevel="5">
      <c r="A238" s="5" t="s">
        <v>148</v>
      </c>
      <c r="B238" s="6" t="s">
        <v>11</v>
      </c>
      <c r="C238" s="6" t="s">
        <v>364</v>
      </c>
      <c r="D238" s="6" t="s">
        <v>5</v>
      </c>
      <c r="E238" s="6"/>
      <c r="F238" s="70">
        <f>F239</f>
        <v>50</v>
      </c>
      <c r="G238" s="9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4" customFormat="1" ht="94.5" outlineLevel="5">
      <c r="A239" s="79" t="s">
        <v>349</v>
      </c>
      <c r="B239" s="78" t="s">
        <v>11</v>
      </c>
      <c r="C239" s="78" t="s">
        <v>364</v>
      </c>
      <c r="D239" s="78" t="s">
        <v>341</v>
      </c>
      <c r="E239" s="78"/>
      <c r="F239" s="80">
        <v>50</v>
      </c>
      <c r="G239" s="9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4" customFormat="1" ht="31.5" outlineLevel="5">
      <c r="A240" s="49" t="s">
        <v>387</v>
      </c>
      <c r="B240" s="19" t="s">
        <v>71</v>
      </c>
      <c r="C240" s="19" t="s">
        <v>361</v>
      </c>
      <c r="D240" s="19" t="s">
        <v>5</v>
      </c>
      <c r="E240" s="47"/>
      <c r="F240" s="69">
        <f>F241</f>
        <v>200</v>
      </c>
      <c r="G240" s="9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4" customFormat="1" ht="15.75" outlineLevel="5">
      <c r="A241" s="5" t="s">
        <v>92</v>
      </c>
      <c r="B241" s="6" t="s">
        <v>71</v>
      </c>
      <c r="C241" s="6" t="s">
        <v>362</v>
      </c>
      <c r="D241" s="6" t="s">
        <v>93</v>
      </c>
      <c r="E241" s="47"/>
      <c r="F241" s="70">
        <f>F242</f>
        <v>200</v>
      </c>
      <c r="G241" s="9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4" customFormat="1" ht="31.5" outlineLevel="5">
      <c r="A242" s="51" t="s">
        <v>94</v>
      </c>
      <c r="B242" s="47" t="s">
        <v>71</v>
      </c>
      <c r="C242" s="47" t="s">
        <v>362</v>
      </c>
      <c r="D242" s="47" t="s">
        <v>95</v>
      </c>
      <c r="E242" s="47"/>
      <c r="F242" s="71">
        <v>200</v>
      </c>
      <c r="G242" s="9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4" customFormat="1" ht="18.75" outlineLevel="6">
      <c r="A243" s="16" t="s">
        <v>64</v>
      </c>
      <c r="B243" s="30" t="s">
        <v>55</v>
      </c>
      <c r="C243" s="30" t="s">
        <v>235</v>
      </c>
      <c r="D243" s="30" t="s">
        <v>5</v>
      </c>
      <c r="E243" s="30"/>
      <c r="F243" s="74">
        <f>F275+F244+F251</f>
        <v>79139.12947</v>
      </c>
      <c r="G243" s="91" t="e">
        <f>#REF!+G275</f>
        <v>#REF!</v>
      </c>
      <c r="H243" s="18" t="e">
        <f>#REF!+H275</f>
        <v>#REF!</v>
      </c>
      <c r="I243" s="18" t="e">
        <f>#REF!+I275</f>
        <v>#REF!</v>
      </c>
      <c r="J243" s="18" t="e">
        <f>#REF!+J275</f>
        <v>#REF!</v>
      </c>
      <c r="K243" s="18" t="e">
        <f>#REF!+K275</f>
        <v>#REF!</v>
      </c>
      <c r="L243" s="18" t="e">
        <f>#REF!+L275</f>
        <v>#REF!</v>
      </c>
      <c r="M243" s="18" t="e">
        <f>#REF!+M275</f>
        <v>#REF!</v>
      </c>
      <c r="N243" s="18" t="e">
        <f>#REF!+N275</f>
        <v>#REF!</v>
      </c>
      <c r="O243" s="18" t="e">
        <f>#REF!+O275</f>
        <v>#REF!</v>
      </c>
      <c r="P243" s="18" t="e">
        <f>#REF!+P275</f>
        <v>#REF!</v>
      </c>
      <c r="Q243" s="18" t="e">
        <f>#REF!+Q275</f>
        <v>#REF!</v>
      </c>
      <c r="R243" s="18" t="e">
        <f>#REF!+R275</f>
        <v>#REF!</v>
      </c>
      <c r="S243" s="18" t="e">
        <f>#REF!+S275</f>
        <v>#REF!</v>
      </c>
      <c r="T243" s="18" t="e">
        <f>#REF!+T275</f>
        <v>#REF!</v>
      </c>
      <c r="U243" s="18" t="e">
        <f>#REF!+U275</f>
        <v>#REF!</v>
      </c>
      <c r="V243" s="18" t="e">
        <f>#REF!+V275</f>
        <v>#REF!</v>
      </c>
    </row>
    <row r="244" spans="1:22" s="24" customFormat="1" ht="18.75" outlineLevel="6">
      <c r="A244" s="58" t="s">
        <v>201</v>
      </c>
      <c r="B244" s="9" t="s">
        <v>200</v>
      </c>
      <c r="C244" s="9" t="s">
        <v>235</v>
      </c>
      <c r="D244" s="9" t="s">
        <v>5</v>
      </c>
      <c r="E244" s="9"/>
      <c r="F244" s="68">
        <f>F245</f>
        <v>5200</v>
      </c>
      <c r="G244" s="91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4" customFormat="1" ht="15.75" outlineLevel="6">
      <c r="A245" s="14" t="s">
        <v>139</v>
      </c>
      <c r="B245" s="12" t="s">
        <v>200</v>
      </c>
      <c r="C245" s="12" t="s">
        <v>235</v>
      </c>
      <c r="D245" s="12" t="s">
        <v>5</v>
      </c>
      <c r="E245" s="12"/>
      <c r="F245" s="13">
        <f>F246</f>
        <v>5200</v>
      </c>
      <c r="G245" s="96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24" customFormat="1" ht="31.5" outlineLevel="6">
      <c r="A246" s="56" t="s">
        <v>389</v>
      </c>
      <c r="B246" s="54" t="s">
        <v>200</v>
      </c>
      <c r="C246" s="54" t="s">
        <v>367</v>
      </c>
      <c r="D246" s="54" t="s">
        <v>5</v>
      </c>
      <c r="E246" s="54"/>
      <c r="F246" s="55">
        <f>F247</f>
        <v>5200</v>
      </c>
      <c r="G246" s="96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4" customFormat="1" ht="33.75" customHeight="1" outlineLevel="6">
      <c r="A247" s="5" t="s">
        <v>368</v>
      </c>
      <c r="B247" s="6" t="s">
        <v>200</v>
      </c>
      <c r="C247" s="6" t="s">
        <v>366</v>
      </c>
      <c r="D247" s="6" t="s">
        <v>5</v>
      </c>
      <c r="E247" s="12"/>
      <c r="F247" s="7">
        <f>F248</f>
        <v>5200</v>
      </c>
      <c r="G247" s="96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4" customFormat="1" ht="15.75" outlineLevel="6">
      <c r="A248" s="46" t="s">
        <v>92</v>
      </c>
      <c r="B248" s="47" t="s">
        <v>200</v>
      </c>
      <c r="C248" s="47" t="s">
        <v>366</v>
      </c>
      <c r="D248" s="47" t="s">
        <v>93</v>
      </c>
      <c r="E248" s="12"/>
      <c r="F248" s="48">
        <f>F250+F249</f>
        <v>5200</v>
      </c>
      <c r="G248" s="96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24" customFormat="1" ht="31.5" outlineLevel="6">
      <c r="A249" s="46" t="s">
        <v>335</v>
      </c>
      <c r="B249" s="47" t="s">
        <v>200</v>
      </c>
      <c r="C249" s="47" t="s">
        <v>366</v>
      </c>
      <c r="D249" s="47" t="s">
        <v>336</v>
      </c>
      <c r="E249" s="12"/>
      <c r="F249" s="48">
        <v>500</v>
      </c>
      <c r="G249" s="96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24" customFormat="1" ht="31.5" outlineLevel="6">
      <c r="A250" s="46" t="s">
        <v>94</v>
      </c>
      <c r="B250" s="47" t="s">
        <v>200</v>
      </c>
      <c r="C250" s="47" t="s">
        <v>366</v>
      </c>
      <c r="D250" s="47" t="s">
        <v>95</v>
      </c>
      <c r="E250" s="12"/>
      <c r="F250" s="48">
        <v>4700</v>
      </c>
      <c r="G250" s="96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24" customFormat="1" ht="18.75" outlineLevel="6">
      <c r="A251" s="58" t="s">
        <v>224</v>
      </c>
      <c r="B251" s="9" t="s">
        <v>225</v>
      </c>
      <c r="C251" s="9" t="s">
        <v>235</v>
      </c>
      <c r="D251" s="9" t="s">
        <v>5</v>
      </c>
      <c r="E251" s="47"/>
      <c r="F251" s="68">
        <f>F252</f>
        <v>72738.4</v>
      </c>
      <c r="G251" s="91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4" customFormat="1" ht="18.75" outlineLevel="6">
      <c r="A252" s="14" t="s">
        <v>149</v>
      </c>
      <c r="B252" s="9" t="s">
        <v>225</v>
      </c>
      <c r="C252" s="9" t="s">
        <v>235</v>
      </c>
      <c r="D252" s="9" t="s">
        <v>5</v>
      </c>
      <c r="E252" s="47"/>
      <c r="F252" s="68">
        <f>F253+F272</f>
        <v>72738.4</v>
      </c>
      <c r="G252" s="9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4" customFormat="1" ht="31.5" outlineLevel="6">
      <c r="A253" s="49" t="s">
        <v>211</v>
      </c>
      <c r="B253" s="19" t="s">
        <v>225</v>
      </c>
      <c r="C253" s="19" t="s">
        <v>269</v>
      </c>
      <c r="D253" s="19" t="s">
        <v>5</v>
      </c>
      <c r="E253" s="19"/>
      <c r="F253" s="69">
        <f>F260+F254+F263+F266+F269</f>
        <v>72540.4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47.25" outlineLevel="6">
      <c r="A254" s="5" t="s">
        <v>198</v>
      </c>
      <c r="B254" s="6" t="s">
        <v>225</v>
      </c>
      <c r="C254" s="6" t="s">
        <v>270</v>
      </c>
      <c r="D254" s="6" t="s">
        <v>5</v>
      </c>
      <c r="E254" s="6"/>
      <c r="F254" s="70">
        <f>F255+F258</f>
        <v>16000</v>
      </c>
      <c r="G254" s="9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4" customFormat="1" ht="18.75" outlineLevel="6">
      <c r="A255" s="46" t="s">
        <v>92</v>
      </c>
      <c r="B255" s="47" t="s">
        <v>225</v>
      </c>
      <c r="C255" s="47" t="s">
        <v>270</v>
      </c>
      <c r="D255" s="47" t="s">
        <v>93</v>
      </c>
      <c r="E255" s="47"/>
      <c r="F255" s="71">
        <f>F257+F256</f>
        <v>3200</v>
      </c>
      <c r="G255" s="9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4" customFormat="1" ht="31.5" outlineLevel="6">
      <c r="A256" s="46" t="s">
        <v>335</v>
      </c>
      <c r="B256" s="47" t="s">
        <v>225</v>
      </c>
      <c r="C256" s="47" t="s">
        <v>270</v>
      </c>
      <c r="D256" s="47" t="s">
        <v>336</v>
      </c>
      <c r="E256" s="47"/>
      <c r="F256" s="71">
        <v>2700</v>
      </c>
      <c r="G256" s="9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4" customFormat="1" ht="31.5" outlineLevel="6">
      <c r="A257" s="46" t="s">
        <v>94</v>
      </c>
      <c r="B257" s="47" t="s">
        <v>225</v>
      </c>
      <c r="C257" s="47" t="s">
        <v>270</v>
      </c>
      <c r="D257" s="47" t="s">
        <v>95</v>
      </c>
      <c r="E257" s="47"/>
      <c r="F257" s="71">
        <v>500</v>
      </c>
      <c r="G257" s="9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4" customFormat="1" ht="18.75" outlineLevel="6">
      <c r="A258" s="46" t="s">
        <v>352</v>
      </c>
      <c r="B258" s="47" t="s">
        <v>225</v>
      </c>
      <c r="C258" s="47" t="s">
        <v>270</v>
      </c>
      <c r="D258" s="47" t="s">
        <v>351</v>
      </c>
      <c r="E258" s="47"/>
      <c r="F258" s="71">
        <f>F259</f>
        <v>12800</v>
      </c>
      <c r="G258" s="9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4" customFormat="1" ht="34.5" customHeight="1" outlineLevel="6">
      <c r="A259" s="46" t="s">
        <v>353</v>
      </c>
      <c r="B259" s="47" t="s">
        <v>225</v>
      </c>
      <c r="C259" s="47" t="s">
        <v>270</v>
      </c>
      <c r="D259" s="47" t="s">
        <v>350</v>
      </c>
      <c r="E259" s="47"/>
      <c r="F259" s="71">
        <v>12800</v>
      </c>
      <c r="G259" s="9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4" customFormat="1" ht="32.25" customHeight="1" outlineLevel="6">
      <c r="A260" s="5" t="s">
        <v>226</v>
      </c>
      <c r="B260" s="6" t="s">
        <v>225</v>
      </c>
      <c r="C260" s="6" t="s">
        <v>271</v>
      </c>
      <c r="D260" s="6" t="s">
        <v>5</v>
      </c>
      <c r="E260" s="6"/>
      <c r="F260" s="70">
        <f>F261</f>
        <v>500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18.75" outlineLevel="6">
      <c r="A261" s="46" t="s">
        <v>92</v>
      </c>
      <c r="B261" s="47" t="s">
        <v>225</v>
      </c>
      <c r="C261" s="47" t="s">
        <v>271</v>
      </c>
      <c r="D261" s="47" t="s">
        <v>93</v>
      </c>
      <c r="E261" s="47"/>
      <c r="F261" s="71">
        <f>F262</f>
        <v>500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31.5" outlineLevel="6">
      <c r="A262" s="46" t="s">
        <v>94</v>
      </c>
      <c r="B262" s="47" t="s">
        <v>225</v>
      </c>
      <c r="C262" s="47" t="s">
        <v>271</v>
      </c>
      <c r="D262" s="47" t="s">
        <v>95</v>
      </c>
      <c r="E262" s="47"/>
      <c r="F262" s="71">
        <v>500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47.25" outlineLevel="6">
      <c r="A263" s="5" t="s">
        <v>404</v>
      </c>
      <c r="B263" s="6" t="s">
        <v>225</v>
      </c>
      <c r="C263" s="6" t="s">
        <v>405</v>
      </c>
      <c r="D263" s="6" t="s">
        <v>5</v>
      </c>
      <c r="E263" s="6"/>
      <c r="F263" s="70">
        <f>F264</f>
        <v>3162.4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18.75" outlineLevel="6">
      <c r="A264" s="46" t="s">
        <v>92</v>
      </c>
      <c r="B264" s="47" t="s">
        <v>225</v>
      </c>
      <c r="C264" s="47" t="s">
        <v>405</v>
      </c>
      <c r="D264" s="47" t="s">
        <v>93</v>
      </c>
      <c r="E264" s="47"/>
      <c r="F264" s="71">
        <f>F265</f>
        <v>3162.4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46" t="s">
        <v>335</v>
      </c>
      <c r="B265" s="47" t="s">
        <v>225</v>
      </c>
      <c r="C265" s="47" t="s">
        <v>405</v>
      </c>
      <c r="D265" s="47" t="s">
        <v>336</v>
      </c>
      <c r="E265" s="47"/>
      <c r="F265" s="71">
        <v>3162.4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50.25" customHeight="1" outlineLevel="6">
      <c r="A266" s="5" t="s">
        <v>406</v>
      </c>
      <c r="B266" s="6" t="s">
        <v>225</v>
      </c>
      <c r="C266" s="6" t="s">
        <v>407</v>
      </c>
      <c r="D266" s="6" t="s">
        <v>5</v>
      </c>
      <c r="E266" s="6"/>
      <c r="F266" s="70">
        <f>F267</f>
        <v>48900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18.75" outlineLevel="6">
      <c r="A267" s="46" t="s">
        <v>352</v>
      </c>
      <c r="B267" s="47" t="s">
        <v>225</v>
      </c>
      <c r="C267" s="47" t="s">
        <v>407</v>
      </c>
      <c r="D267" s="47" t="s">
        <v>351</v>
      </c>
      <c r="E267" s="47"/>
      <c r="F267" s="71">
        <f>F268</f>
        <v>48900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34.5" customHeight="1" outlineLevel="6">
      <c r="A268" s="46" t="s">
        <v>353</v>
      </c>
      <c r="B268" s="47" t="s">
        <v>225</v>
      </c>
      <c r="C268" s="47" t="s">
        <v>407</v>
      </c>
      <c r="D268" s="47" t="s">
        <v>350</v>
      </c>
      <c r="E268" s="47"/>
      <c r="F268" s="71">
        <v>48900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18.75" outlineLevel="6">
      <c r="A269" s="5" t="s">
        <v>409</v>
      </c>
      <c r="B269" s="6" t="s">
        <v>225</v>
      </c>
      <c r="C269" s="6" t="s">
        <v>408</v>
      </c>
      <c r="D269" s="6" t="s">
        <v>5</v>
      </c>
      <c r="E269" s="6"/>
      <c r="F269" s="70">
        <f>F270</f>
        <v>3978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79" t="s">
        <v>121</v>
      </c>
      <c r="B270" s="47" t="s">
        <v>225</v>
      </c>
      <c r="C270" s="47" t="s">
        <v>408</v>
      </c>
      <c r="D270" s="47" t="s">
        <v>119</v>
      </c>
      <c r="E270" s="47"/>
      <c r="F270" s="71">
        <f>F271</f>
        <v>3978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31.5" outlineLevel="6">
      <c r="A271" s="46" t="s">
        <v>122</v>
      </c>
      <c r="B271" s="47" t="s">
        <v>225</v>
      </c>
      <c r="C271" s="47" t="s">
        <v>408</v>
      </c>
      <c r="D271" s="47" t="s">
        <v>120</v>
      </c>
      <c r="E271" s="47"/>
      <c r="F271" s="71">
        <v>3978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31.5" outlineLevel="6">
      <c r="A272" s="49" t="s">
        <v>387</v>
      </c>
      <c r="B272" s="19" t="s">
        <v>225</v>
      </c>
      <c r="C272" s="19" t="s">
        <v>361</v>
      </c>
      <c r="D272" s="19" t="s">
        <v>5</v>
      </c>
      <c r="E272" s="19"/>
      <c r="F272" s="69">
        <f>F273</f>
        <v>198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18.75" outlineLevel="6">
      <c r="A273" s="5" t="s">
        <v>92</v>
      </c>
      <c r="B273" s="6" t="s">
        <v>225</v>
      </c>
      <c r="C273" s="6" t="s">
        <v>362</v>
      </c>
      <c r="D273" s="6" t="s">
        <v>93</v>
      </c>
      <c r="E273" s="6"/>
      <c r="F273" s="70">
        <f>F274</f>
        <v>198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31.5" outlineLevel="6">
      <c r="A274" s="51" t="s">
        <v>94</v>
      </c>
      <c r="B274" s="47" t="s">
        <v>225</v>
      </c>
      <c r="C274" s="47" t="s">
        <v>362</v>
      </c>
      <c r="D274" s="47" t="s">
        <v>95</v>
      </c>
      <c r="E274" s="47"/>
      <c r="F274" s="71">
        <v>198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17.25" customHeight="1" outlineLevel="3">
      <c r="A275" s="8" t="s">
        <v>36</v>
      </c>
      <c r="B275" s="9" t="s">
        <v>12</v>
      </c>
      <c r="C275" s="9" t="s">
        <v>235</v>
      </c>
      <c r="D275" s="9" t="s">
        <v>5</v>
      </c>
      <c r="E275" s="9"/>
      <c r="F275" s="102">
        <f>+F276</f>
        <v>1200.72947</v>
      </c>
      <c r="G275" s="95" t="e">
        <f>#REF!+#REF!</f>
        <v>#REF!</v>
      </c>
      <c r="H275" s="10" t="e">
        <f>#REF!+#REF!</f>
        <v>#REF!</v>
      </c>
      <c r="I275" s="10" t="e">
        <f>#REF!+#REF!</f>
        <v>#REF!</v>
      </c>
      <c r="J275" s="10" t="e">
        <f>#REF!+#REF!</f>
        <v>#REF!</v>
      </c>
      <c r="K275" s="10" t="e">
        <f>#REF!+#REF!</f>
        <v>#REF!</v>
      </c>
      <c r="L275" s="10" t="e">
        <f>#REF!+#REF!</f>
        <v>#REF!</v>
      </c>
      <c r="M275" s="10" t="e">
        <f>#REF!+#REF!</f>
        <v>#REF!</v>
      </c>
      <c r="N275" s="10" t="e">
        <f>#REF!+#REF!</f>
        <v>#REF!</v>
      </c>
      <c r="O275" s="10" t="e">
        <f>#REF!+#REF!</f>
        <v>#REF!</v>
      </c>
      <c r="P275" s="10" t="e">
        <f>#REF!+#REF!</f>
        <v>#REF!</v>
      </c>
      <c r="Q275" s="10" t="e">
        <f>#REF!+#REF!</f>
        <v>#REF!</v>
      </c>
      <c r="R275" s="10" t="e">
        <f>#REF!+#REF!</f>
        <v>#REF!</v>
      </c>
      <c r="S275" s="10" t="e">
        <f>#REF!+#REF!</f>
        <v>#REF!</v>
      </c>
      <c r="T275" s="10" t="e">
        <f>#REF!+#REF!</f>
        <v>#REF!</v>
      </c>
      <c r="U275" s="10" t="e">
        <f>#REF!+#REF!</f>
        <v>#REF!</v>
      </c>
      <c r="V275" s="10" t="e">
        <f>#REF!+#REF!</f>
        <v>#REF!</v>
      </c>
    </row>
    <row r="276" spans="1:22" s="24" customFormat="1" ht="17.25" customHeight="1" outlineLevel="3">
      <c r="A276" s="21" t="s">
        <v>130</v>
      </c>
      <c r="B276" s="9" t="s">
        <v>12</v>
      </c>
      <c r="C276" s="9" t="s">
        <v>236</v>
      </c>
      <c r="D276" s="9" t="s">
        <v>5</v>
      </c>
      <c r="E276" s="9"/>
      <c r="F276" s="68">
        <f>F277</f>
        <v>1200.72947</v>
      </c>
      <c r="G276" s="95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4" customFormat="1" ht="17.25" customHeight="1" outlineLevel="3">
      <c r="A277" s="21" t="s">
        <v>132</v>
      </c>
      <c r="B277" s="9" t="s">
        <v>12</v>
      </c>
      <c r="C277" s="9" t="s">
        <v>237</v>
      </c>
      <c r="D277" s="9" t="s">
        <v>5</v>
      </c>
      <c r="E277" s="9"/>
      <c r="F277" s="68">
        <f>F278+F284</f>
        <v>1200.72947</v>
      </c>
      <c r="G277" s="95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4" customFormat="1" ht="50.25" customHeight="1" outlineLevel="3">
      <c r="A278" s="56" t="s">
        <v>181</v>
      </c>
      <c r="B278" s="19" t="s">
        <v>12</v>
      </c>
      <c r="C278" s="19" t="s">
        <v>272</v>
      </c>
      <c r="D278" s="19" t="s">
        <v>5</v>
      </c>
      <c r="E278" s="19"/>
      <c r="F278" s="103">
        <f>F279+F282</f>
        <v>0.72947</v>
      </c>
      <c r="G278" s="95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4" customFormat="1" ht="18" customHeight="1" outlineLevel="3">
      <c r="A279" s="5" t="s">
        <v>91</v>
      </c>
      <c r="B279" s="6" t="s">
        <v>12</v>
      </c>
      <c r="C279" s="6" t="s">
        <v>272</v>
      </c>
      <c r="D279" s="6" t="s">
        <v>90</v>
      </c>
      <c r="E279" s="6"/>
      <c r="F279" s="70">
        <f>F280+F281</f>
        <v>0.61</v>
      </c>
      <c r="G279" s="95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4" customFormat="1" ht="17.25" customHeight="1" outlineLevel="3">
      <c r="A280" s="46" t="s">
        <v>228</v>
      </c>
      <c r="B280" s="47" t="s">
        <v>12</v>
      </c>
      <c r="C280" s="47" t="s">
        <v>272</v>
      </c>
      <c r="D280" s="47" t="s">
        <v>88</v>
      </c>
      <c r="E280" s="47"/>
      <c r="F280" s="71">
        <v>0.47</v>
      </c>
      <c r="G280" s="9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4" customFormat="1" ht="50.25" customHeight="1" outlineLevel="3">
      <c r="A281" s="46" t="s">
        <v>229</v>
      </c>
      <c r="B281" s="47" t="s">
        <v>12</v>
      </c>
      <c r="C281" s="47" t="s">
        <v>272</v>
      </c>
      <c r="D281" s="47" t="s">
        <v>230</v>
      </c>
      <c r="E281" s="47"/>
      <c r="F281" s="71">
        <v>0.14</v>
      </c>
      <c r="G281" s="9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4" customFormat="1" ht="17.25" customHeight="1" outlineLevel="3">
      <c r="A282" s="5" t="s">
        <v>92</v>
      </c>
      <c r="B282" s="6" t="s">
        <v>12</v>
      </c>
      <c r="C282" s="6" t="s">
        <v>272</v>
      </c>
      <c r="D282" s="6" t="s">
        <v>93</v>
      </c>
      <c r="E282" s="6"/>
      <c r="F282" s="70">
        <f>F283</f>
        <v>0.11947</v>
      </c>
      <c r="G282" s="9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4" customFormat="1" ht="17.25" customHeight="1" outlineLevel="3">
      <c r="A283" s="46" t="s">
        <v>94</v>
      </c>
      <c r="B283" s="47" t="s">
        <v>12</v>
      </c>
      <c r="C283" s="47" t="s">
        <v>272</v>
      </c>
      <c r="D283" s="47" t="s">
        <v>95</v>
      </c>
      <c r="E283" s="47"/>
      <c r="F283" s="71">
        <v>0.11947</v>
      </c>
      <c r="G283" s="95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4" customFormat="1" ht="17.25" customHeight="1" outlineLevel="3">
      <c r="A284" s="49" t="s">
        <v>199</v>
      </c>
      <c r="B284" s="19" t="s">
        <v>12</v>
      </c>
      <c r="C284" s="19" t="s">
        <v>273</v>
      </c>
      <c r="D284" s="19" t="s">
        <v>5</v>
      </c>
      <c r="E284" s="19"/>
      <c r="F284" s="20">
        <f>F285</f>
        <v>1200</v>
      </c>
      <c r="G284" s="95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4" customFormat="1" ht="17.25" customHeight="1" outlineLevel="3">
      <c r="A285" s="5" t="s">
        <v>92</v>
      </c>
      <c r="B285" s="6" t="s">
        <v>12</v>
      </c>
      <c r="C285" s="6" t="s">
        <v>273</v>
      </c>
      <c r="D285" s="6" t="s">
        <v>93</v>
      </c>
      <c r="E285" s="6"/>
      <c r="F285" s="7">
        <f>F286</f>
        <v>1200</v>
      </c>
      <c r="G285" s="95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4" customFormat="1" ht="17.25" customHeight="1" outlineLevel="3">
      <c r="A286" s="46" t="s">
        <v>94</v>
      </c>
      <c r="B286" s="47" t="s">
        <v>12</v>
      </c>
      <c r="C286" s="47" t="s">
        <v>273</v>
      </c>
      <c r="D286" s="47" t="s">
        <v>95</v>
      </c>
      <c r="E286" s="47"/>
      <c r="F286" s="48">
        <v>1200</v>
      </c>
      <c r="G286" s="95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4" customFormat="1" ht="18.75" outlineLevel="6">
      <c r="A287" s="16" t="s">
        <v>54</v>
      </c>
      <c r="B287" s="17" t="s">
        <v>53</v>
      </c>
      <c r="C287" s="17" t="s">
        <v>235</v>
      </c>
      <c r="D287" s="17" t="s">
        <v>5</v>
      </c>
      <c r="E287" s="17"/>
      <c r="F287" s="67">
        <f>F288+F315+F349+F365+F370+F381</f>
        <v>607910.01804</v>
      </c>
      <c r="G287" s="91" t="e">
        <f aca="true" t="shared" si="27" ref="G287:V287">G293+G315+G370+G381</f>
        <v>#REF!</v>
      </c>
      <c r="H287" s="18" t="e">
        <f t="shared" si="27"/>
        <v>#REF!</v>
      </c>
      <c r="I287" s="18" t="e">
        <f t="shared" si="27"/>
        <v>#REF!</v>
      </c>
      <c r="J287" s="18" t="e">
        <f t="shared" si="27"/>
        <v>#REF!</v>
      </c>
      <c r="K287" s="18" t="e">
        <f t="shared" si="27"/>
        <v>#REF!</v>
      </c>
      <c r="L287" s="18" t="e">
        <f t="shared" si="27"/>
        <v>#REF!</v>
      </c>
      <c r="M287" s="18" t="e">
        <f t="shared" si="27"/>
        <v>#REF!</v>
      </c>
      <c r="N287" s="18" t="e">
        <f t="shared" si="27"/>
        <v>#REF!</v>
      </c>
      <c r="O287" s="18" t="e">
        <f t="shared" si="27"/>
        <v>#REF!</v>
      </c>
      <c r="P287" s="18" t="e">
        <f t="shared" si="27"/>
        <v>#REF!</v>
      </c>
      <c r="Q287" s="18" t="e">
        <f t="shared" si="27"/>
        <v>#REF!</v>
      </c>
      <c r="R287" s="18" t="e">
        <f t="shared" si="27"/>
        <v>#REF!</v>
      </c>
      <c r="S287" s="18" t="e">
        <f t="shared" si="27"/>
        <v>#REF!</v>
      </c>
      <c r="T287" s="18" t="e">
        <f t="shared" si="27"/>
        <v>#REF!</v>
      </c>
      <c r="U287" s="18" t="e">
        <f t="shared" si="27"/>
        <v>#REF!</v>
      </c>
      <c r="V287" s="18" t="e">
        <f t="shared" si="27"/>
        <v>#REF!</v>
      </c>
    </row>
    <row r="288" spans="1:22" s="24" customFormat="1" ht="18.75" outlineLevel="6">
      <c r="A288" s="16" t="s">
        <v>44</v>
      </c>
      <c r="B288" s="17" t="s">
        <v>20</v>
      </c>
      <c r="C288" s="17" t="s">
        <v>235</v>
      </c>
      <c r="D288" s="17" t="s">
        <v>5</v>
      </c>
      <c r="E288" s="17"/>
      <c r="F288" s="67">
        <f>F293+F289</f>
        <v>130334.5872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31.5" outlineLevel="6">
      <c r="A289" s="21" t="s">
        <v>130</v>
      </c>
      <c r="B289" s="9" t="s">
        <v>20</v>
      </c>
      <c r="C289" s="9" t="s">
        <v>236</v>
      </c>
      <c r="D289" s="9" t="s">
        <v>5</v>
      </c>
      <c r="E289" s="9"/>
      <c r="F289" s="68">
        <f>F290</f>
        <v>4352</v>
      </c>
      <c r="G289" s="9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4" customFormat="1" ht="31.5" outlineLevel="6">
      <c r="A290" s="21" t="s">
        <v>132</v>
      </c>
      <c r="B290" s="9" t="s">
        <v>20</v>
      </c>
      <c r="C290" s="9" t="s">
        <v>237</v>
      </c>
      <c r="D290" s="9" t="s">
        <v>5</v>
      </c>
      <c r="E290" s="9"/>
      <c r="F290" s="68">
        <f>F291</f>
        <v>4352</v>
      </c>
      <c r="G290" s="9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4" customFormat="1" ht="31.5" outlineLevel="6">
      <c r="A291" s="49" t="s">
        <v>356</v>
      </c>
      <c r="B291" s="19" t="s">
        <v>20</v>
      </c>
      <c r="C291" s="19" t="s">
        <v>383</v>
      </c>
      <c r="D291" s="19" t="s">
        <v>5</v>
      </c>
      <c r="E291" s="19"/>
      <c r="F291" s="69">
        <f>F292</f>
        <v>4352</v>
      </c>
      <c r="G291" s="9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4" customFormat="1" ht="18.75" outlineLevel="6">
      <c r="A292" s="5" t="s">
        <v>84</v>
      </c>
      <c r="B292" s="6" t="s">
        <v>20</v>
      </c>
      <c r="C292" s="6" t="s">
        <v>383</v>
      </c>
      <c r="D292" s="6" t="s">
        <v>85</v>
      </c>
      <c r="E292" s="6"/>
      <c r="F292" s="70">
        <v>4352</v>
      </c>
      <c r="G292" s="9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4" customFormat="1" ht="15.75" outlineLevel="6">
      <c r="A293" s="58" t="s">
        <v>212</v>
      </c>
      <c r="B293" s="9" t="s">
        <v>20</v>
      </c>
      <c r="C293" s="9" t="s">
        <v>274</v>
      </c>
      <c r="D293" s="9" t="s">
        <v>5</v>
      </c>
      <c r="E293" s="9"/>
      <c r="F293" s="68">
        <f>F294+F307+F311</f>
        <v>125982.5872</v>
      </c>
      <c r="G293" s="95">
        <f aca="true" t="shared" si="28" ref="G293:V293">G294</f>
        <v>0</v>
      </c>
      <c r="H293" s="10">
        <f t="shared" si="28"/>
        <v>0</v>
      </c>
      <c r="I293" s="10">
        <f t="shared" si="28"/>
        <v>0</v>
      </c>
      <c r="J293" s="10">
        <f t="shared" si="28"/>
        <v>0</v>
      </c>
      <c r="K293" s="10">
        <f t="shared" si="28"/>
        <v>0</v>
      </c>
      <c r="L293" s="10">
        <f t="shared" si="28"/>
        <v>0</v>
      </c>
      <c r="M293" s="10">
        <f t="shared" si="28"/>
        <v>0</v>
      </c>
      <c r="N293" s="10">
        <f t="shared" si="28"/>
        <v>0</v>
      </c>
      <c r="O293" s="10">
        <f t="shared" si="28"/>
        <v>0</v>
      </c>
      <c r="P293" s="10">
        <f t="shared" si="28"/>
        <v>0</v>
      </c>
      <c r="Q293" s="10">
        <f t="shared" si="28"/>
        <v>0</v>
      </c>
      <c r="R293" s="10">
        <f t="shared" si="28"/>
        <v>0</v>
      </c>
      <c r="S293" s="10">
        <f t="shared" si="28"/>
        <v>0</v>
      </c>
      <c r="T293" s="10">
        <f t="shared" si="28"/>
        <v>0</v>
      </c>
      <c r="U293" s="10">
        <f t="shared" si="28"/>
        <v>0</v>
      </c>
      <c r="V293" s="10">
        <f t="shared" si="28"/>
        <v>0</v>
      </c>
    </row>
    <row r="294" spans="1:22" s="24" customFormat="1" ht="19.5" customHeight="1" outlineLevel="6">
      <c r="A294" s="58" t="s">
        <v>150</v>
      </c>
      <c r="B294" s="12" t="s">
        <v>20</v>
      </c>
      <c r="C294" s="12" t="s">
        <v>275</v>
      </c>
      <c r="D294" s="12" t="s">
        <v>5</v>
      </c>
      <c r="E294" s="12"/>
      <c r="F294" s="72">
        <f>F295+F298+F301+F304</f>
        <v>125982.5872</v>
      </c>
      <c r="G294" s="93">
        <f aca="true" t="shared" si="29" ref="G294:V294">G295</f>
        <v>0</v>
      </c>
      <c r="H294" s="13">
        <f t="shared" si="29"/>
        <v>0</v>
      </c>
      <c r="I294" s="13">
        <f t="shared" si="29"/>
        <v>0</v>
      </c>
      <c r="J294" s="13">
        <f t="shared" si="29"/>
        <v>0</v>
      </c>
      <c r="K294" s="13">
        <f t="shared" si="29"/>
        <v>0</v>
      </c>
      <c r="L294" s="13">
        <f t="shared" si="29"/>
        <v>0</v>
      </c>
      <c r="M294" s="13">
        <f t="shared" si="29"/>
        <v>0</v>
      </c>
      <c r="N294" s="13">
        <f t="shared" si="29"/>
        <v>0</v>
      </c>
      <c r="O294" s="13">
        <f t="shared" si="29"/>
        <v>0</v>
      </c>
      <c r="P294" s="13">
        <f t="shared" si="29"/>
        <v>0</v>
      </c>
      <c r="Q294" s="13">
        <f t="shared" si="29"/>
        <v>0</v>
      </c>
      <c r="R294" s="13">
        <f t="shared" si="29"/>
        <v>0</v>
      </c>
      <c r="S294" s="13">
        <f t="shared" si="29"/>
        <v>0</v>
      </c>
      <c r="T294" s="13">
        <f t="shared" si="29"/>
        <v>0</v>
      </c>
      <c r="U294" s="13">
        <f t="shared" si="29"/>
        <v>0</v>
      </c>
      <c r="V294" s="13">
        <f t="shared" si="29"/>
        <v>0</v>
      </c>
    </row>
    <row r="295" spans="1:22" s="24" customFormat="1" ht="31.5" outlineLevel="6">
      <c r="A295" s="49" t="s">
        <v>151</v>
      </c>
      <c r="B295" s="19" t="s">
        <v>20</v>
      </c>
      <c r="C295" s="19" t="s">
        <v>276</v>
      </c>
      <c r="D295" s="19" t="s">
        <v>5</v>
      </c>
      <c r="E295" s="19"/>
      <c r="F295" s="69">
        <f>F296</f>
        <v>36910</v>
      </c>
      <c r="G295" s="94">
        <f aca="true" t="shared" si="30" ref="G295:V295">G297</f>
        <v>0</v>
      </c>
      <c r="H295" s="7">
        <f t="shared" si="30"/>
        <v>0</v>
      </c>
      <c r="I295" s="7">
        <f t="shared" si="30"/>
        <v>0</v>
      </c>
      <c r="J295" s="7">
        <f t="shared" si="30"/>
        <v>0</v>
      </c>
      <c r="K295" s="7">
        <f t="shared" si="30"/>
        <v>0</v>
      </c>
      <c r="L295" s="7">
        <f t="shared" si="30"/>
        <v>0</v>
      </c>
      <c r="M295" s="7">
        <f t="shared" si="30"/>
        <v>0</v>
      </c>
      <c r="N295" s="7">
        <f t="shared" si="30"/>
        <v>0</v>
      </c>
      <c r="O295" s="7">
        <f t="shared" si="30"/>
        <v>0</v>
      </c>
      <c r="P295" s="7">
        <f t="shared" si="30"/>
        <v>0</v>
      </c>
      <c r="Q295" s="7">
        <f t="shared" si="30"/>
        <v>0</v>
      </c>
      <c r="R295" s="7">
        <f t="shared" si="30"/>
        <v>0</v>
      </c>
      <c r="S295" s="7">
        <f t="shared" si="30"/>
        <v>0</v>
      </c>
      <c r="T295" s="7">
        <f t="shared" si="30"/>
        <v>0</v>
      </c>
      <c r="U295" s="7">
        <f t="shared" si="30"/>
        <v>0</v>
      </c>
      <c r="V295" s="7">
        <f t="shared" si="30"/>
        <v>0</v>
      </c>
    </row>
    <row r="296" spans="1:22" s="24" customFormat="1" ht="15.75" outlineLevel="6">
      <c r="A296" s="5" t="s">
        <v>115</v>
      </c>
      <c r="B296" s="6" t="s">
        <v>20</v>
      </c>
      <c r="C296" s="6" t="s">
        <v>276</v>
      </c>
      <c r="D296" s="6" t="s">
        <v>116</v>
      </c>
      <c r="E296" s="6"/>
      <c r="F296" s="70">
        <f>F297</f>
        <v>36910</v>
      </c>
      <c r="G296" s="9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4" customFormat="1" ht="47.25" outlineLevel="6">
      <c r="A297" s="51" t="s">
        <v>190</v>
      </c>
      <c r="B297" s="47" t="s">
        <v>20</v>
      </c>
      <c r="C297" s="47" t="s">
        <v>276</v>
      </c>
      <c r="D297" s="47" t="s">
        <v>83</v>
      </c>
      <c r="E297" s="47"/>
      <c r="F297" s="71">
        <v>36910</v>
      </c>
      <c r="G297" s="9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4" customFormat="1" ht="63" outlineLevel="6">
      <c r="A298" s="56" t="s">
        <v>153</v>
      </c>
      <c r="B298" s="19" t="s">
        <v>20</v>
      </c>
      <c r="C298" s="19" t="s">
        <v>277</v>
      </c>
      <c r="D298" s="19" t="s">
        <v>5</v>
      </c>
      <c r="E298" s="19"/>
      <c r="F298" s="69">
        <f>F299</f>
        <v>86703</v>
      </c>
      <c r="G298" s="9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4" customFormat="1" ht="15.75" outlineLevel="6">
      <c r="A299" s="5" t="s">
        <v>115</v>
      </c>
      <c r="B299" s="6" t="s">
        <v>20</v>
      </c>
      <c r="C299" s="6" t="s">
        <v>277</v>
      </c>
      <c r="D299" s="6" t="s">
        <v>116</v>
      </c>
      <c r="E299" s="6"/>
      <c r="F299" s="70">
        <f>F300</f>
        <v>86703</v>
      </c>
      <c r="G299" s="9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4" customFormat="1" ht="47.25" outlineLevel="6">
      <c r="A300" s="51" t="s">
        <v>190</v>
      </c>
      <c r="B300" s="47" t="s">
        <v>20</v>
      </c>
      <c r="C300" s="47" t="s">
        <v>277</v>
      </c>
      <c r="D300" s="47" t="s">
        <v>83</v>
      </c>
      <c r="E300" s="47"/>
      <c r="F300" s="71">
        <v>86703</v>
      </c>
      <c r="G300" s="9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4" customFormat="1" ht="31.5" outlineLevel="6">
      <c r="A301" s="56" t="s">
        <v>155</v>
      </c>
      <c r="B301" s="19" t="s">
        <v>20</v>
      </c>
      <c r="C301" s="19" t="s">
        <v>278</v>
      </c>
      <c r="D301" s="19" t="s">
        <v>5</v>
      </c>
      <c r="E301" s="19"/>
      <c r="F301" s="69">
        <f>F302</f>
        <v>1000</v>
      </c>
      <c r="G301" s="9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4" customFormat="1" ht="15.75" outlineLevel="6">
      <c r="A302" s="5" t="s">
        <v>115</v>
      </c>
      <c r="B302" s="6" t="s">
        <v>20</v>
      </c>
      <c r="C302" s="6" t="s">
        <v>278</v>
      </c>
      <c r="D302" s="6" t="s">
        <v>116</v>
      </c>
      <c r="E302" s="6"/>
      <c r="F302" s="70">
        <f>F303</f>
        <v>1000</v>
      </c>
      <c r="G302" s="9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4" customFormat="1" ht="15.75" outlineLevel="6">
      <c r="A303" s="51" t="s">
        <v>84</v>
      </c>
      <c r="B303" s="47" t="s">
        <v>20</v>
      </c>
      <c r="C303" s="47" t="s">
        <v>278</v>
      </c>
      <c r="D303" s="47" t="s">
        <v>85</v>
      </c>
      <c r="E303" s="47"/>
      <c r="F303" s="71">
        <v>1000</v>
      </c>
      <c r="G303" s="9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4" customFormat="1" ht="47.25" outlineLevel="6">
      <c r="A304" s="106" t="s">
        <v>398</v>
      </c>
      <c r="B304" s="19" t="s">
        <v>20</v>
      </c>
      <c r="C304" s="19" t="s">
        <v>399</v>
      </c>
      <c r="D304" s="19" t="s">
        <v>5</v>
      </c>
      <c r="E304" s="19"/>
      <c r="F304" s="69">
        <f>F305</f>
        <v>1369.5872</v>
      </c>
      <c r="G304" s="9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4" customFormat="1" ht="15.75" outlineLevel="6">
      <c r="A305" s="5" t="s">
        <v>115</v>
      </c>
      <c r="B305" s="6" t="s">
        <v>20</v>
      </c>
      <c r="C305" s="6" t="s">
        <v>399</v>
      </c>
      <c r="D305" s="6" t="s">
        <v>116</v>
      </c>
      <c r="E305" s="6"/>
      <c r="F305" s="70">
        <f>F306</f>
        <v>1369.5872</v>
      </c>
      <c r="G305" s="9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4" customFormat="1" ht="15.75" outlineLevel="6">
      <c r="A306" s="101" t="s">
        <v>84</v>
      </c>
      <c r="B306" s="47" t="s">
        <v>20</v>
      </c>
      <c r="C306" s="47" t="s">
        <v>399</v>
      </c>
      <c r="D306" s="47" t="s">
        <v>85</v>
      </c>
      <c r="E306" s="47"/>
      <c r="F306" s="71">
        <v>1369.5872</v>
      </c>
      <c r="G306" s="9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4" customFormat="1" ht="31.5" outlineLevel="6">
      <c r="A307" s="21" t="s">
        <v>213</v>
      </c>
      <c r="B307" s="9" t="s">
        <v>20</v>
      </c>
      <c r="C307" s="9" t="s">
        <v>279</v>
      </c>
      <c r="D307" s="9" t="s">
        <v>5</v>
      </c>
      <c r="E307" s="9"/>
      <c r="F307" s="68">
        <f>F308</f>
        <v>0</v>
      </c>
      <c r="G307" s="9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4" customFormat="1" ht="31.5" outlineLevel="6">
      <c r="A308" s="56" t="s">
        <v>152</v>
      </c>
      <c r="B308" s="19" t="s">
        <v>20</v>
      </c>
      <c r="C308" s="19" t="s">
        <v>280</v>
      </c>
      <c r="D308" s="19" t="s">
        <v>5</v>
      </c>
      <c r="E308" s="19"/>
      <c r="F308" s="69">
        <f>F309</f>
        <v>0</v>
      </c>
      <c r="G308" s="9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15.75" outlineLevel="6">
      <c r="A309" s="5" t="s">
        <v>115</v>
      </c>
      <c r="B309" s="6" t="s">
        <v>20</v>
      </c>
      <c r="C309" s="6" t="s">
        <v>280</v>
      </c>
      <c r="D309" s="6" t="s">
        <v>116</v>
      </c>
      <c r="E309" s="6"/>
      <c r="F309" s="70">
        <f>F310</f>
        <v>0</v>
      </c>
      <c r="G309" s="9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15.75" outlineLevel="6">
      <c r="A310" s="51" t="s">
        <v>84</v>
      </c>
      <c r="B310" s="47" t="s">
        <v>20</v>
      </c>
      <c r="C310" s="47" t="s">
        <v>280</v>
      </c>
      <c r="D310" s="47" t="s">
        <v>85</v>
      </c>
      <c r="E310" s="47"/>
      <c r="F310" s="71">
        <v>0</v>
      </c>
      <c r="G310" s="9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21" t="s">
        <v>343</v>
      </c>
      <c r="B311" s="9" t="s">
        <v>20</v>
      </c>
      <c r="C311" s="9" t="s">
        <v>345</v>
      </c>
      <c r="D311" s="9" t="s">
        <v>5</v>
      </c>
      <c r="E311" s="9"/>
      <c r="F311" s="68">
        <f>F312</f>
        <v>0</v>
      </c>
      <c r="G311" s="9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4" customFormat="1" ht="15.75" outlineLevel="6">
      <c r="A312" s="56" t="s">
        <v>344</v>
      </c>
      <c r="B312" s="19" t="s">
        <v>20</v>
      </c>
      <c r="C312" s="19" t="s">
        <v>354</v>
      </c>
      <c r="D312" s="19" t="s">
        <v>5</v>
      </c>
      <c r="E312" s="19"/>
      <c r="F312" s="69">
        <f>F313</f>
        <v>0</v>
      </c>
      <c r="G312" s="9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4" customFormat="1" ht="15.75" outlineLevel="6">
      <c r="A313" s="5" t="s">
        <v>115</v>
      </c>
      <c r="B313" s="6" t="s">
        <v>20</v>
      </c>
      <c r="C313" s="6" t="s">
        <v>354</v>
      </c>
      <c r="D313" s="6" t="s">
        <v>116</v>
      </c>
      <c r="E313" s="6"/>
      <c r="F313" s="70">
        <f>F314</f>
        <v>0</v>
      </c>
      <c r="G313" s="9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4" customFormat="1" ht="15.75" outlineLevel="6">
      <c r="A314" s="51" t="s">
        <v>84</v>
      </c>
      <c r="B314" s="47" t="s">
        <v>20</v>
      </c>
      <c r="C314" s="47" t="s">
        <v>354</v>
      </c>
      <c r="D314" s="47" t="s">
        <v>85</v>
      </c>
      <c r="E314" s="47"/>
      <c r="F314" s="71">
        <v>0</v>
      </c>
      <c r="G314" s="9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4" customFormat="1" ht="15.75" outlineLevel="6">
      <c r="A315" s="59" t="s">
        <v>43</v>
      </c>
      <c r="B315" s="30" t="s">
        <v>21</v>
      </c>
      <c r="C315" s="30" t="s">
        <v>235</v>
      </c>
      <c r="D315" s="30" t="s">
        <v>5</v>
      </c>
      <c r="E315" s="30"/>
      <c r="F315" s="74">
        <f>F316+F320+F346</f>
        <v>418775.01184</v>
      </c>
      <c r="G315" s="95" t="e">
        <f>G321+#REF!+G360+#REF!+#REF!+#REF!+#REF!</f>
        <v>#REF!</v>
      </c>
      <c r="H315" s="10" t="e">
        <f>H321+#REF!+H360+#REF!+#REF!+#REF!+#REF!</f>
        <v>#REF!</v>
      </c>
      <c r="I315" s="10" t="e">
        <f>I321+#REF!+I360+#REF!+#REF!+#REF!+#REF!</f>
        <v>#REF!</v>
      </c>
      <c r="J315" s="10" t="e">
        <f>J321+#REF!+J360+#REF!+#REF!+#REF!+#REF!</f>
        <v>#REF!</v>
      </c>
      <c r="K315" s="10" t="e">
        <f>K321+#REF!+K360+#REF!+#REF!+#REF!+#REF!</f>
        <v>#REF!</v>
      </c>
      <c r="L315" s="10" t="e">
        <f>L321+#REF!+L360+#REF!+#REF!+#REF!+#REF!</f>
        <v>#REF!</v>
      </c>
      <c r="M315" s="10" t="e">
        <f>M321+#REF!+M360+#REF!+#REF!+#REF!+#REF!</f>
        <v>#REF!</v>
      </c>
      <c r="N315" s="10" t="e">
        <f>N321+#REF!+N360+#REF!+#REF!+#REF!+#REF!</f>
        <v>#REF!</v>
      </c>
      <c r="O315" s="10" t="e">
        <f>O321+#REF!+O360+#REF!+#REF!+#REF!+#REF!</f>
        <v>#REF!</v>
      </c>
      <c r="P315" s="10" t="e">
        <f>P321+#REF!+P360+#REF!+#REF!+#REF!+#REF!</f>
        <v>#REF!</v>
      </c>
      <c r="Q315" s="10" t="e">
        <f>Q321+#REF!+Q360+#REF!+#REF!+#REF!+#REF!</f>
        <v>#REF!</v>
      </c>
      <c r="R315" s="10" t="e">
        <f>R321+#REF!+R360+#REF!+#REF!+#REF!+#REF!</f>
        <v>#REF!</v>
      </c>
      <c r="S315" s="10" t="e">
        <f>S321+#REF!+S360+#REF!+#REF!+#REF!+#REF!</f>
        <v>#REF!</v>
      </c>
      <c r="T315" s="10" t="e">
        <f>T321+#REF!+T360+#REF!+#REF!+#REF!+#REF!</f>
        <v>#REF!</v>
      </c>
      <c r="U315" s="10" t="e">
        <f>U321+#REF!+U360+#REF!+#REF!+#REF!+#REF!</f>
        <v>#REF!</v>
      </c>
      <c r="V315" s="10" t="e">
        <f>V321+#REF!+V360+#REF!+#REF!+#REF!+#REF!</f>
        <v>#REF!</v>
      </c>
    </row>
    <row r="316" spans="1:22" s="24" customFormat="1" ht="31.5" outlineLevel="6">
      <c r="A316" s="21" t="s">
        <v>130</v>
      </c>
      <c r="B316" s="9" t="s">
        <v>21</v>
      </c>
      <c r="C316" s="9" t="s">
        <v>236</v>
      </c>
      <c r="D316" s="9" t="s">
        <v>5</v>
      </c>
      <c r="E316" s="9"/>
      <c r="F316" s="68">
        <f>F317</f>
        <v>10500</v>
      </c>
      <c r="G316" s="9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4" customFormat="1" ht="31.5" outlineLevel="6">
      <c r="A317" s="21" t="s">
        <v>132</v>
      </c>
      <c r="B317" s="9" t="s">
        <v>21</v>
      </c>
      <c r="C317" s="9" t="s">
        <v>237</v>
      </c>
      <c r="D317" s="9" t="s">
        <v>5</v>
      </c>
      <c r="E317" s="9"/>
      <c r="F317" s="68">
        <f>F318</f>
        <v>10500</v>
      </c>
      <c r="G317" s="95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24" customFormat="1" ht="18.75" customHeight="1" outlineLevel="6">
      <c r="A318" s="49" t="s">
        <v>356</v>
      </c>
      <c r="B318" s="19" t="s">
        <v>21</v>
      </c>
      <c r="C318" s="19" t="s">
        <v>383</v>
      </c>
      <c r="D318" s="19" t="s">
        <v>5</v>
      </c>
      <c r="E318" s="19"/>
      <c r="F318" s="69">
        <f>F319</f>
        <v>10500</v>
      </c>
      <c r="G318" s="95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24" customFormat="1" ht="15.75" outlineLevel="6">
      <c r="A319" s="5" t="s">
        <v>84</v>
      </c>
      <c r="B319" s="6" t="s">
        <v>21</v>
      </c>
      <c r="C319" s="6" t="s">
        <v>383</v>
      </c>
      <c r="D319" s="6" t="s">
        <v>85</v>
      </c>
      <c r="E319" s="6"/>
      <c r="F319" s="70">
        <v>10500</v>
      </c>
      <c r="G319" s="95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24" customFormat="1" ht="15.75" outlineLevel="6">
      <c r="A320" s="58" t="s">
        <v>212</v>
      </c>
      <c r="B320" s="9" t="s">
        <v>21</v>
      </c>
      <c r="C320" s="9" t="s">
        <v>274</v>
      </c>
      <c r="D320" s="9" t="s">
        <v>5</v>
      </c>
      <c r="E320" s="9"/>
      <c r="F320" s="68">
        <f>F321</f>
        <v>408255.01184</v>
      </c>
      <c r="G320" s="95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24" customFormat="1" ht="15.75" outlineLevel="6">
      <c r="A321" s="22" t="s">
        <v>154</v>
      </c>
      <c r="B321" s="12" t="s">
        <v>21</v>
      </c>
      <c r="C321" s="12" t="s">
        <v>281</v>
      </c>
      <c r="D321" s="12" t="s">
        <v>5</v>
      </c>
      <c r="E321" s="12"/>
      <c r="F321" s="85">
        <f>F322+F325+F328+F340+F343+F331+F334+F337</f>
        <v>408255.01184</v>
      </c>
      <c r="G321" s="93" t="e">
        <f>#REF!</f>
        <v>#REF!</v>
      </c>
      <c r="H321" s="13" t="e">
        <f>#REF!</f>
        <v>#REF!</v>
      </c>
      <c r="I321" s="13" t="e">
        <f>#REF!</f>
        <v>#REF!</v>
      </c>
      <c r="J321" s="13" t="e">
        <f>#REF!</f>
        <v>#REF!</v>
      </c>
      <c r="K321" s="13" t="e">
        <f>#REF!</f>
        <v>#REF!</v>
      </c>
      <c r="L321" s="13" t="e">
        <f>#REF!</f>
        <v>#REF!</v>
      </c>
      <c r="M321" s="13" t="e">
        <f>#REF!</f>
        <v>#REF!</v>
      </c>
      <c r="N321" s="13" t="e">
        <f>#REF!</f>
        <v>#REF!</v>
      </c>
      <c r="O321" s="13" t="e">
        <f>#REF!</f>
        <v>#REF!</v>
      </c>
      <c r="P321" s="13" t="e">
        <f>#REF!</f>
        <v>#REF!</v>
      </c>
      <c r="Q321" s="13" t="e">
        <f>#REF!</f>
        <v>#REF!</v>
      </c>
      <c r="R321" s="13" t="e">
        <f>#REF!</f>
        <v>#REF!</v>
      </c>
      <c r="S321" s="13" t="e">
        <f>#REF!</f>
        <v>#REF!</v>
      </c>
      <c r="T321" s="13" t="e">
        <f>#REF!</f>
        <v>#REF!</v>
      </c>
      <c r="U321" s="13" t="e">
        <f>#REF!</f>
        <v>#REF!</v>
      </c>
      <c r="V321" s="13" t="e">
        <f>#REF!</f>
        <v>#REF!</v>
      </c>
    </row>
    <row r="322" spans="1:22" s="24" customFormat="1" ht="31.5" outlineLevel="6">
      <c r="A322" s="49" t="s">
        <v>151</v>
      </c>
      <c r="B322" s="19" t="s">
        <v>21</v>
      </c>
      <c r="C322" s="19" t="s">
        <v>282</v>
      </c>
      <c r="D322" s="19" t="s">
        <v>5</v>
      </c>
      <c r="E322" s="19"/>
      <c r="F322" s="81">
        <f>F323</f>
        <v>88840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15.75" outlineLevel="6">
      <c r="A323" s="5" t="s">
        <v>115</v>
      </c>
      <c r="B323" s="6" t="s">
        <v>21</v>
      </c>
      <c r="C323" s="6" t="s">
        <v>282</v>
      </c>
      <c r="D323" s="6" t="s">
        <v>116</v>
      </c>
      <c r="E323" s="6"/>
      <c r="F323" s="82">
        <f>F324</f>
        <v>88840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47.25" outlineLevel="6">
      <c r="A324" s="51" t="s">
        <v>190</v>
      </c>
      <c r="B324" s="47" t="s">
        <v>21</v>
      </c>
      <c r="C324" s="47" t="s">
        <v>282</v>
      </c>
      <c r="D324" s="47" t="s">
        <v>83</v>
      </c>
      <c r="E324" s="47"/>
      <c r="F324" s="83">
        <v>88840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31.5" outlineLevel="6">
      <c r="A325" s="56" t="s">
        <v>187</v>
      </c>
      <c r="B325" s="19" t="s">
        <v>21</v>
      </c>
      <c r="C325" s="19" t="s">
        <v>319</v>
      </c>
      <c r="D325" s="19" t="s">
        <v>5</v>
      </c>
      <c r="E325" s="19"/>
      <c r="F325" s="81">
        <f>F326</f>
        <v>3600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15.75" outlineLevel="6">
      <c r="A326" s="5" t="s">
        <v>115</v>
      </c>
      <c r="B326" s="6" t="s">
        <v>21</v>
      </c>
      <c r="C326" s="6" t="s">
        <v>319</v>
      </c>
      <c r="D326" s="6" t="s">
        <v>116</v>
      </c>
      <c r="E326" s="6"/>
      <c r="F326" s="82">
        <f>F327</f>
        <v>3600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15.75" outlineLevel="6">
      <c r="A327" s="51" t="s">
        <v>84</v>
      </c>
      <c r="B327" s="47" t="s">
        <v>21</v>
      </c>
      <c r="C327" s="47" t="s">
        <v>319</v>
      </c>
      <c r="D327" s="47" t="s">
        <v>85</v>
      </c>
      <c r="E327" s="47"/>
      <c r="F327" s="83">
        <f>2000+1600</f>
        <v>3600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51" customHeight="1" outlineLevel="6">
      <c r="A328" s="52" t="s">
        <v>156</v>
      </c>
      <c r="B328" s="54" t="s">
        <v>21</v>
      </c>
      <c r="C328" s="54" t="s">
        <v>283</v>
      </c>
      <c r="D328" s="54" t="s">
        <v>5</v>
      </c>
      <c r="E328" s="54"/>
      <c r="F328" s="84">
        <f>F329</f>
        <v>291581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15.75" outlineLevel="6">
      <c r="A329" s="5" t="s">
        <v>115</v>
      </c>
      <c r="B329" s="6" t="s">
        <v>21</v>
      </c>
      <c r="C329" s="6" t="s">
        <v>283</v>
      </c>
      <c r="D329" s="6" t="s">
        <v>116</v>
      </c>
      <c r="E329" s="6"/>
      <c r="F329" s="82">
        <f>F330</f>
        <v>291581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47.25" outlineLevel="6">
      <c r="A330" s="51" t="s">
        <v>190</v>
      </c>
      <c r="B330" s="47" t="s">
        <v>21</v>
      </c>
      <c r="C330" s="47" t="s">
        <v>283</v>
      </c>
      <c r="D330" s="47" t="s">
        <v>83</v>
      </c>
      <c r="E330" s="47"/>
      <c r="F330" s="83">
        <v>291581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47.25" outlineLevel="6">
      <c r="A331" s="52" t="s">
        <v>392</v>
      </c>
      <c r="B331" s="54" t="s">
        <v>21</v>
      </c>
      <c r="C331" s="54" t="s">
        <v>393</v>
      </c>
      <c r="D331" s="54" t="s">
        <v>5</v>
      </c>
      <c r="E331" s="54"/>
      <c r="F331" s="84">
        <f>F332</f>
        <v>17985.202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15.75" outlineLevel="6">
      <c r="A332" s="5" t="s">
        <v>115</v>
      </c>
      <c r="B332" s="6" t="s">
        <v>21</v>
      </c>
      <c r="C332" s="6" t="s">
        <v>393</v>
      </c>
      <c r="D332" s="6" t="s">
        <v>116</v>
      </c>
      <c r="E332" s="6"/>
      <c r="F332" s="82">
        <f>F333</f>
        <v>17985.202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47.25" outlineLevel="6">
      <c r="A333" s="51" t="s">
        <v>190</v>
      </c>
      <c r="B333" s="47" t="s">
        <v>21</v>
      </c>
      <c r="C333" s="47" t="s">
        <v>393</v>
      </c>
      <c r="D333" s="47" t="s">
        <v>83</v>
      </c>
      <c r="E333" s="47"/>
      <c r="F333" s="83">
        <v>17985.202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47.25" outlineLevel="6">
      <c r="A334" s="56" t="s">
        <v>401</v>
      </c>
      <c r="B334" s="19" t="s">
        <v>21</v>
      </c>
      <c r="C334" s="19" t="s">
        <v>400</v>
      </c>
      <c r="D334" s="19" t="s">
        <v>5</v>
      </c>
      <c r="E334" s="19"/>
      <c r="F334" s="81">
        <f>F335</f>
        <v>4050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" t="s">
        <v>115</v>
      </c>
      <c r="B335" s="6" t="s">
        <v>21</v>
      </c>
      <c r="C335" s="6" t="s">
        <v>400</v>
      </c>
      <c r="D335" s="6" t="s">
        <v>116</v>
      </c>
      <c r="E335" s="6"/>
      <c r="F335" s="82">
        <f>F336</f>
        <v>4050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15.75" outlineLevel="6">
      <c r="A336" s="101" t="s">
        <v>84</v>
      </c>
      <c r="B336" s="47" t="s">
        <v>21</v>
      </c>
      <c r="C336" s="47" t="s">
        <v>400</v>
      </c>
      <c r="D336" s="47" t="s">
        <v>85</v>
      </c>
      <c r="E336" s="47"/>
      <c r="F336" s="83">
        <v>4050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47.25" outlineLevel="6">
      <c r="A337" s="56" t="s">
        <v>402</v>
      </c>
      <c r="B337" s="19" t="s">
        <v>21</v>
      </c>
      <c r="C337" s="19" t="s">
        <v>422</v>
      </c>
      <c r="D337" s="19" t="s">
        <v>5</v>
      </c>
      <c r="E337" s="19"/>
      <c r="F337" s="81">
        <f>F338</f>
        <v>557.24264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15.75" outlineLevel="6">
      <c r="A338" s="5" t="s">
        <v>115</v>
      </c>
      <c r="B338" s="6" t="s">
        <v>21</v>
      </c>
      <c r="C338" s="6" t="s">
        <v>422</v>
      </c>
      <c r="D338" s="6" t="s">
        <v>116</v>
      </c>
      <c r="E338" s="6"/>
      <c r="F338" s="82">
        <f>F339</f>
        <v>557.24264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15.75" outlineLevel="6">
      <c r="A339" s="101" t="s">
        <v>84</v>
      </c>
      <c r="B339" s="47" t="s">
        <v>21</v>
      </c>
      <c r="C339" s="47" t="s">
        <v>422</v>
      </c>
      <c r="D339" s="47" t="s">
        <v>85</v>
      </c>
      <c r="E339" s="47"/>
      <c r="F339" s="83">
        <v>557.24264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47.25" outlineLevel="6">
      <c r="A340" s="56" t="s">
        <v>380</v>
      </c>
      <c r="B340" s="19" t="s">
        <v>21</v>
      </c>
      <c r="C340" s="19" t="s">
        <v>381</v>
      </c>
      <c r="D340" s="19" t="s">
        <v>5</v>
      </c>
      <c r="E340" s="19"/>
      <c r="F340" s="81">
        <f>F341</f>
        <v>1641.5672</v>
      </c>
      <c r="G340" s="9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5" t="s">
        <v>115</v>
      </c>
      <c r="B341" s="6" t="s">
        <v>21</v>
      </c>
      <c r="C341" s="6" t="s">
        <v>381</v>
      </c>
      <c r="D341" s="6" t="s">
        <v>116</v>
      </c>
      <c r="E341" s="6"/>
      <c r="F341" s="82">
        <f>F342</f>
        <v>1641.5672</v>
      </c>
      <c r="G341" s="9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15.75" outlineLevel="6">
      <c r="A342" s="101" t="s">
        <v>84</v>
      </c>
      <c r="B342" s="47" t="s">
        <v>21</v>
      </c>
      <c r="C342" s="47" t="s">
        <v>381</v>
      </c>
      <c r="D342" s="47" t="s">
        <v>85</v>
      </c>
      <c r="E342" s="47"/>
      <c r="F342" s="83">
        <v>1641.5672</v>
      </c>
      <c r="G342" s="9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47.25" customHeight="1" outlineLevel="6">
      <c r="A343" s="56" t="s">
        <v>372</v>
      </c>
      <c r="B343" s="19" t="s">
        <v>21</v>
      </c>
      <c r="C343" s="19" t="s">
        <v>371</v>
      </c>
      <c r="D343" s="19" t="s">
        <v>5</v>
      </c>
      <c r="E343" s="19"/>
      <c r="F343" s="81">
        <f>F344</f>
        <v>0</v>
      </c>
      <c r="G343" s="9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" t="s">
        <v>115</v>
      </c>
      <c r="B344" s="6" t="s">
        <v>21</v>
      </c>
      <c r="C344" s="6" t="s">
        <v>371</v>
      </c>
      <c r="D344" s="6" t="s">
        <v>116</v>
      </c>
      <c r="E344" s="6"/>
      <c r="F344" s="82">
        <f>F345</f>
        <v>0</v>
      </c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15.75" outlineLevel="6">
      <c r="A345" s="51" t="s">
        <v>84</v>
      </c>
      <c r="B345" s="47" t="s">
        <v>21</v>
      </c>
      <c r="C345" s="47" t="s">
        <v>371</v>
      </c>
      <c r="D345" s="47" t="s">
        <v>85</v>
      </c>
      <c r="E345" s="47"/>
      <c r="F345" s="83"/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31.5" outlineLevel="6">
      <c r="A346" s="58" t="s">
        <v>385</v>
      </c>
      <c r="B346" s="9" t="s">
        <v>21</v>
      </c>
      <c r="C346" s="9" t="s">
        <v>337</v>
      </c>
      <c r="D346" s="9" t="s">
        <v>5</v>
      </c>
      <c r="E346" s="9"/>
      <c r="F346" s="77">
        <f>F347</f>
        <v>20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18.75" outlineLevel="6">
      <c r="A347" s="5" t="s">
        <v>115</v>
      </c>
      <c r="B347" s="6" t="s">
        <v>21</v>
      </c>
      <c r="C347" s="6" t="s">
        <v>339</v>
      </c>
      <c r="D347" s="6" t="s">
        <v>116</v>
      </c>
      <c r="E347" s="60"/>
      <c r="F347" s="75">
        <f>F348</f>
        <v>20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8.75" outlineLevel="6">
      <c r="A348" s="51" t="s">
        <v>84</v>
      </c>
      <c r="B348" s="47" t="s">
        <v>21</v>
      </c>
      <c r="C348" s="47" t="s">
        <v>339</v>
      </c>
      <c r="D348" s="47" t="s">
        <v>85</v>
      </c>
      <c r="E348" s="61"/>
      <c r="F348" s="76">
        <v>20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15.75" outlineLevel="6">
      <c r="A349" s="59" t="s">
        <v>357</v>
      </c>
      <c r="B349" s="30" t="s">
        <v>358</v>
      </c>
      <c r="C349" s="30" t="s">
        <v>235</v>
      </c>
      <c r="D349" s="30" t="s">
        <v>5</v>
      </c>
      <c r="E349" s="30"/>
      <c r="F349" s="74">
        <f>F350+F354+F360</f>
        <v>36959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31.5" outlineLevel="6">
      <c r="A350" s="21" t="s">
        <v>130</v>
      </c>
      <c r="B350" s="9" t="s">
        <v>358</v>
      </c>
      <c r="C350" s="9" t="s">
        <v>236</v>
      </c>
      <c r="D350" s="9" t="s">
        <v>5</v>
      </c>
      <c r="E350" s="9"/>
      <c r="F350" s="68">
        <f>F351</f>
        <v>0</v>
      </c>
      <c r="G350" s="95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4" customFormat="1" ht="31.5" outlineLevel="6">
      <c r="A351" s="21" t="s">
        <v>132</v>
      </c>
      <c r="B351" s="9" t="s">
        <v>358</v>
      </c>
      <c r="C351" s="9" t="s">
        <v>237</v>
      </c>
      <c r="D351" s="9" t="s">
        <v>5</v>
      </c>
      <c r="E351" s="9"/>
      <c r="F351" s="68">
        <f>F352</f>
        <v>0</v>
      </c>
      <c r="G351" s="95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4" customFormat="1" ht="18.75" customHeight="1" outlineLevel="6">
      <c r="A352" s="49" t="s">
        <v>356</v>
      </c>
      <c r="B352" s="19" t="s">
        <v>358</v>
      </c>
      <c r="C352" s="19" t="s">
        <v>355</v>
      </c>
      <c r="D352" s="19" t="s">
        <v>5</v>
      </c>
      <c r="E352" s="19"/>
      <c r="F352" s="69">
        <f>F353</f>
        <v>0</v>
      </c>
      <c r="G352" s="95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4" customFormat="1" ht="15.75" outlineLevel="6">
      <c r="A353" s="5" t="s">
        <v>84</v>
      </c>
      <c r="B353" s="6" t="s">
        <v>358</v>
      </c>
      <c r="C353" s="6" t="s">
        <v>355</v>
      </c>
      <c r="D353" s="6" t="s">
        <v>85</v>
      </c>
      <c r="E353" s="6"/>
      <c r="F353" s="70">
        <v>0</v>
      </c>
      <c r="G353" s="95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4" customFormat="1" ht="15.75" outlineLevel="6">
      <c r="A354" s="58" t="s">
        <v>212</v>
      </c>
      <c r="B354" s="9" t="s">
        <v>358</v>
      </c>
      <c r="C354" s="9" t="s">
        <v>274</v>
      </c>
      <c r="D354" s="9" t="s">
        <v>5</v>
      </c>
      <c r="E354" s="9"/>
      <c r="F354" s="68">
        <f>F355</f>
        <v>24053</v>
      </c>
      <c r="G354" s="95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4" customFormat="1" ht="31.5" outlineLevel="6">
      <c r="A355" s="14" t="s">
        <v>179</v>
      </c>
      <c r="B355" s="9" t="s">
        <v>358</v>
      </c>
      <c r="C355" s="9" t="s">
        <v>284</v>
      </c>
      <c r="D355" s="9" t="s">
        <v>5</v>
      </c>
      <c r="E355" s="9"/>
      <c r="F355" s="86">
        <f>F356</f>
        <v>24053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31.5" outlineLevel="6">
      <c r="A356" s="49" t="s">
        <v>180</v>
      </c>
      <c r="B356" s="19" t="s">
        <v>358</v>
      </c>
      <c r="C356" s="19" t="s">
        <v>285</v>
      </c>
      <c r="D356" s="19" t="s">
        <v>5</v>
      </c>
      <c r="E356" s="19"/>
      <c r="F356" s="81">
        <f>F357</f>
        <v>24053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15.75" outlineLevel="6">
      <c r="A357" s="5" t="s">
        <v>115</v>
      </c>
      <c r="B357" s="6" t="s">
        <v>358</v>
      </c>
      <c r="C357" s="6" t="s">
        <v>285</v>
      </c>
      <c r="D357" s="6" t="s">
        <v>116</v>
      </c>
      <c r="E357" s="6"/>
      <c r="F357" s="82">
        <f>F358+F359</f>
        <v>24053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47.25" outlineLevel="6">
      <c r="A358" s="51" t="s">
        <v>190</v>
      </c>
      <c r="B358" s="47" t="s">
        <v>358</v>
      </c>
      <c r="C358" s="47" t="s">
        <v>285</v>
      </c>
      <c r="D358" s="47" t="s">
        <v>83</v>
      </c>
      <c r="E358" s="47"/>
      <c r="F358" s="83">
        <v>24053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15.75" outlineLevel="6">
      <c r="A359" s="51" t="s">
        <v>84</v>
      </c>
      <c r="B359" s="47" t="s">
        <v>358</v>
      </c>
      <c r="C359" s="47" t="s">
        <v>322</v>
      </c>
      <c r="D359" s="47" t="s">
        <v>85</v>
      </c>
      <c r="E359" s="47"/>
      <c r="F359" s="83">
        <v>0</v>
      </c>
      <c r="G359" s="9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31.5" outlineLevel="6">
      <c r="A360" s="58" t="s">
        <v>191</v>
      </c>
      <c r="B360" s="9" t="s">
        <v>358</v>
      </c>
      <c r="C360" s="9" t="s">
        <v>286</v>
      </c>
      <c r="D360" s="9" t="s">
        <v>5</v>
      </c>
      <c r="E360" s="9"/>
      <c r="F360" s="86">
        <f>F361</f>
        <v>12906</v>
      </c>
      <c r="G360" s="93" t="e">
        <f aca="true" t="shared" si="31" ref="G360:V360">G361</f>
        <v>#REF!</v>
      </c>
      <c r="H360" s="13" t="e">
        <f t="shared" si="31"/>
        <v>#REF!</v>
      </c>
      <c r="I360" s="13" t="e">
        <f t="shared" si="31"/>
        <v>#REF!</v>
      </c>
      <c r="J360" s="13" t="e">
        <f t="shared" si="31"/>
        <v>#REF!</v>
      </c>
      <c r="K360" s="13" t="e">
        <f t="shared" si="31"/>
        <v>#REF!</v>
      </c>
      <c r="L360" s="13" t="e">
        <f t="shared" si="31"/>
        <v>#REF!</v>
      </c>
      <c r="M360" s="13" t="e">
        <f t="shared" si="31"/>
        <v>#REF!</v>
      </c>
      <c r="N360" s="13" t="e">
        <f t="shared" si="31"/>
        <v>#REF!</v>
      </c>
      <c r="O360" s="13" t="e">
        <f t="shared" si="31"/>
        <v>#REF!</v>
      </c>
      <c r="P360" s="13" t="e">
        <f t="shared" si="31"/>
        <v>#REF!</v>
      </c>
      <c r="Q360" s="13" t="e">
        <f t="shared" si="31"/>
        <v>#REF!</v>
      </c>
      <c r="R360" s="13" t="e">
        <f t="shared" si="31"/>
        <v>#REF!</v>
      </c>
      <c r="S360" s="13" t="e">
        <f t="shared" si="31"/>
        <v>#REF!</v>
      </c>
      <c r="T360" s="13" t="e">
        <f t="shared" si="31"/>
        <v>#REF!</v>
      </c>
      <c r="U360" s="13" t="e">
        <f t="shared" si="31"/>
        <v>#REF!</v>
      </c>
      <c r="V360" s="13" t="e">
        <f t="shared" si="31"/>
        <v>#REF!</v>
      </c>
    </row>
    <row r="361" spans="1:22" s="24" customFormat="1" ht="31.5" outlineLevel="6">
      <c r="A361" s="56" t="s">
        <v>151</v>
      </c>
      <c r="B361" s="19" t="s">
        <v>358</v>
      </c>
      <c r="C361" s="19" t="s">
        <v>287</v>
      </c>
      <c r="D361" s="19" t="s">
        <v>5</v>
      </c>
      <c r="E361" s="62"/>
      <c r="F361" s="81">
        <f>F362</f>
        <v>12906</v>
      </c>
      <c r="G361" s="94" t="e">
        <f>#REF!</f>
        <v>#REF!</v>
      </c>
      <c r="H361" s="7" t="e">
        <f>#REF!</f>
        <v>#REF!</v>
      </c>
      <c r="I361" s="7" t="e">
        <f>#REF!</f>
        <v>#REF!</v>
      </c>
      <c r="J361" s="7" t="e">
        <f>#REF!</f>
        <v>#REF!</v>
      </c>
      <c r="K361" s="7" t="e">
        <f>#REF!</f>
        <v>#REF!</v>
      </c>
      <c r="L361" s="7" t="e">
        <f>#REF!</f>
        <v>#REF!</v>
      </c>
      <c r="M361" s="7" t="e">
        <f>#REF!</f>
        <v>#REF!</v>
      </c>
      <c r="N361" s="7" t="e">
        <f>#REF!</f>
        <v>#REF!</v>
      </c>
      <c r="O361" s="7" t="e">
        <f>#REF!</f>
        <v>#REF!</v>
      </c>
      <c r="P361" s="7" t="e">
        <f>#REF!</f>
        <v>#REF!</v>
      </c>
      <c r="Q361" s="7" t="e">
        <f>#REF!</f>
        <v>#REF!</v>
      </c>
      <c r="R361" s="7" t="e">
        <f>#REF!</f>
        <v>#REF!</v>
      </c>
      <c r="S361" s="7" t="e">
        <f>#REF!</f>
        <v>#REF!</v>
      </c>
      <c r="T361" s="7" t="e">
        <f>#REF!</f>
        <v>#REF!</v>
      </c>
      <c r="U361" s="7" t="e">
        <f>#REF!</f>
        <v>#REF!</v>
      </c>
      <c r="V361" s="7" t="e">
        <f>#REF!</f>
        <v>#REF!</v>
      </c>
    </row>
    <row r="362" spans="1:22" s="24" customFormat="1" ht="18.75" outlineLevel="6">
      <c r="A362" s="5" t="s">
        <v>115</v>
      </c>
      <c r="B362" s="6" t="s">
        <v>358</v>
      </c>
      <c r="C362" s="6" t="s">
        <v>287</v>
      </c>
      <c r="D362" s="6" t="s">
        <v>340</v>
      </c>
      <c r="E362" s="60"/>
      <c r="F362" s="82">
        <f>F363+F364</f>
        <v>12906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47.25" outlineLevel="6">
      <c r="A363" s="51" t="s">
        <v>190</v>
      </c>
      <c r="B363" s="47" t="s">
        <v>358</v>
      </c>
      <c r="C363" s="47" t="s">
        <v>287</v>
      </c>
      <c r="D363" s="47" t="s">
        <v>83</v>
      </c>
      <c r="E363" s="61"/>
      <c r="F363" s="83">
        <v>12906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8.75" outlineLevel="6">
      <c r="A364" s="51" t="s">
        <v>84</v>
      </c>
      <c r="B364" s="47" t="s">
        <v>358</v>
      </c>
      <c r="C364" s="47" t="s">
        <v>321</v>
      </c>
      <c r="D364" s="47" t="s">
        <v>85</v>
      </c>
      <c r="E364" s="61"/>
      <c r="F364" s="83">
        <v>0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31.5" outlineLevel="6">
      <c r="A365" s="59" t="s">
        <v>67</v>
      </c>
      <c r="B365" s="30" t="s">
        <v>66</v>
      </c>
      <c r="C365" s="30" t="s">
        <v>235</v>
      </c>
      <c r="D365" s="30" t="s">
        <v>5</v>
      </c>
      <c r="E365" s="30"/>
      <c r="F365" s="57">
        <f>F366</f>
        <v>31.5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8" t="s">
        <v>214</v>
      </c>
      <c r="B366" s="9" t="s">
        <v>66</v>
      </c>
      <c r="C366" s="9" t="s">
        <v>288</v>
      </c>
      <c r="D366" s="9" t="s">
        <v>5</v>
      </c>
      <c r="E366" s="9"/>
      <c r="F366" s="10">
        <f>F367</f>
        <v>31.5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34.5" customHeight="1" outlineLevel="6">
      <c r="A367" s="56" t="s">
        <v>157</v>
      </c>
      <c r="B367" s="19" t="s">
        <v>66</v>
      </c>
      <c r="C367" s="19" t="s">
        <v>289</v>
      </c>
      <c r="D367" s="19" t="s">
        <v>5</v>
      </c>
      <c r="E367" s="19"/>
      <c r="F367" s="20">
        <f>F368</f>
        <v>31.5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15.75" outlineLevel="6">
      <c r="A368" s="5" t="s">
        <v>92</v>
      </c>
      <c r="B368" s="6" t="s">
        <v>66</v>
      </c>
      <c r="C368" s="6" t="s">
        <v>289</v>
      </c>
      <c r="D368" s="6" t="s">
        <v>93</v>
      </c>
      <c r="E368" s="6"/>
      <c r="F368" s="7">
        <f>F369</f>
        <v>31.5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31.5" outlineLevel="6">
      <c r="A369" s="46" t="s">
        <v>94</v>
      </c>
      <c r="B369" s="47" t="s">
        <v>66</v>
      </c>
      <c r="C369" s="47" t="s">
        <v>289</v>
      </c>
      <c r="D369" s="47" t="s">
        <v>95</v>
      </c>
      <c r="E369" s="47"/>
      <c r="F369" s="48">
        <v>31.5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8.75" customHeight="1" outlineLevel="6">
      <c r="A370" s="59" t="s">
        <v>45</v>
      </c>
      <c r="B370" s="30" t="s">
        <v>22</v>
      </c>
      <c r="C370" s="30" t="s">
        <v>235</v>
      </c>
      <c r="D370" s="30" t="s">
        <v>5</v>
      </c>
      <c r="E370" s="30"/>
      <c r="F370" s="57">
        <f>F371</f>
        <v>4352.3189999999995</v>
      </c>
      <c r="G370" s="95" t="e">
        <f>#REF!</f>
        <v>#REF!</v>
      </c>
      <c r="H370" s="10" t="e">
        <f>#REF!</f>
        <v>#REF!</v>
      </c>
      <c r="I370" s="10" t="e">
        <f>#REF!</f>
        <v>#REF!</v>
      </c>
      <c r="J370" s="10" t="e">
        <f>#REF!</f>
        <v>#REF!</v>
      </c>
      <c r="K370" s="10" t="e">
        <f>#REF!</f>
        <v>#REF!</v>
      </c>
      <c r="L370" s="10" t="e">
        <f>#REF!</f>
        <v>#REF!</v>
      </c>
      <c r="M370" s="10" t="e">
        <f>#REF!</f>
        <v>#REF!</v>
      </c>
      <c r="N370" s="10" t="e">
        <f>#REF!</f>
        <v>#REF!</v>
      </c>
      <c r="O370" s="10" t="e">
        <f>#REF!</f>
        <v>#REF!</v>
      </c>
      <c r="P370" s="10" t="e">
        <f>#REF!</f>
        <v>#REF!</v>
      </c>
      <c r="Q370" s="10" t="e">
        <f>#REF!</f>
        <v>#REF!</v>
      </c>
      <c r="R370" s="10" t="e">
        <f>#REF!</f>
        <v>#REF!</v>
      </c>
      <c r="S370" s="10" t="e">
        <f>#REF!</f>
        <v>#REF!</v>
      </c>
      <c r="T370" s="10" t="e">
        <f>#REF!</f>
        <v>#REF!</v>
      </c>
      <c r="U370" s="10" t="e">
        <f>#REF!</f>
        <v>#REF!</v>
      </c>
      <c r="V370" s="10" t="e">
        <f>#REF!</f>
        <v>#REF!</v>
      </c>
    </row>
    <row r="371" spans="1:22" s="24" customFormat="1" ht="15.75" outlineLevel="6">
      <c r="A371" s="8" t="s">
        <v>215</v>
      </c>
      <c r="B371" s="9" t="s">
        <v>22</v>
      </c>
      <c r="C371" s="9" t="s">
        <v>274</v>
      </c>
      <c r="D371" s="9" t="s">
        <v>5</v>
      </c>
      <c r="E371" s="9"/>
      <c r="F371" s="10">
        <f>F372</f>
        <v>4352.3189999999995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15.75" outlineLevel="6">
      <c r="A372" s="49" t="s">
        <v>117</v>
      </c>
      <c r="B372" s="19" t="s">
        <v>22</v>
      </c>
      <c r="C372" s="19" t="s">
        <v>281</v>
      </c>
      <c r="D372" s="19" t="s">
        <v>5</v>
      </c>
      <c r="E372" s="19"/>
      <c r="F372" s="20">
        <f>F373+F376</f>
        <v>4352.3189999999995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33.75" customHeight="1" outlineLevel="6">
      <c r="A373" s="49" t="s">
        <v>158</v>
      </c>
      <c r="B373" s="19" t="s">
        <v>22</v>
      </c>
      <c r="C373" s="19" t="s">
        <v>290</v>
      </c>
      <c r="D373" s="19" t="s">
        <v>5</v>
      </c>
      <c r="E373" s="19"/>
      <c r="F373" s="20">
        <f>F374</f>
        <v>900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15.75" outlineLevel="6">
      <c r="A374" s="5" t="s">
        <v>115</v>
      </c>
      <c r="B374" s="6" t="s">
        <v>22</v>
      </c>
      <c r="C374" s="6" t="s">
        <v>290</v>
      </c>
      <c r="D374" s="6" t="s">
        <v>116</v>
      </c>
      <c r="E374" s="6"/>
      <c r="F374" s="7">
        <f>F375</f>
        <v>900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15.75" outlineLevel="6">
      <c r="A375" s="51" t="s">
        <v>84</v>
      </c>
      <c r="B375" s="47" t="s">
        <v>22</v>
      </c>
      <c r="C375" s="47" t="s">
        <v>290</v>
      </c>
      <c r="D375" s="47" t="s">
        <v>85</v>
      </c>
      <c r="E375" s="47"/>
      <c r="F375" s="48">
        <v>900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5.75" outlineLevel="6">
      <c r="A376" s="56" t="s">
        <v>159</v>
      </c>
      <c r="B376" s="54" t="s">
        <v>22</v>
      </c>
      <c r="C376" s="54" t="s">
        <v>291</v>
      </c>
      <c r="D376" s="54" t="s">
        <v>5</v>
      </c>
      <c r="E376" s="54"/>
      <c r="F376" s="55">
        <f>F377+F379</f>
        <v>3452.319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15.75" outlineLevel="6">
      <c r="A377" s="5" t="s">
        <v>92</v>
      </c>
      <c r="B377" s="6" t="s">
        <v>22</v>
      </c>
      <c r="C377" s="6" t="s">
        <v>291</v>
      </c>
      <c r="D377" s="6" t="s">
        <v>93</v>
      </c>
      <c r="E377" s="6"/>
      <c r="F377" s="7">
        <f>F378</f>
        <v>0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31.5" outlineLevel="6">
      <c r="A378" s="46" t="s">
        <v>94</v>
      </c>
      <c r="B378" s="47" t="s">
        <v>22</v>
      </c>
      <c r="C378" s="47" t="s">
        <v>291</v>
      </c>
      <c r="D378" s="47" t="s">
        <v>95</v>
      </c>
      <c r="E378" s="47"/>
      <c r="F378" s="48">
        <v>0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15.75" outlineLevel="6">
      <c r="A379" s="5" t="s">
        <v>115</v>
      </c>
      <c r="B379" s="6" t="s">
        <v>22</v>
      </c>
      <c r="C379" s="6" t="s">
        <v>291</v>
      </c>
      <c r="D379" s="6" t="s">
        <v>116</v>
      </c>
      <c r="E379" s="6"/>
      <c r="F379" s="7">
        <f>F380</f>
        <v>3452.319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47.25" outlineLevel="6">
      <c r="A380" s="51" t="s">
        <v>190</v>
      </c>
      <c r="B380" s="47" t="s">
        <v>22</v>
      </c>
      <c r="C380" s="47" t="s">
        <v>291</v>
      </c>
      <c r="D380" s="47" t="s">
        <v>83</v>
      </c>
      <c r="E380" s="47"/>
      <c r="F380" s="48">
        <v>3452.319</v>
      </c>
      <c r="G380" s="9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4" customFormat="1" ht="15.75" outlineLevel="6">
      <c r="A381" s="59" t="s">
        <v>37</v>
      </c>
      <c r="B381" s="30" t="s">
        <v>13</v>
      </c>
      <c r="C381" s="30" t="s">
        <v>235</v>
      </c>
      <c r="D381" s="30" t="s">
        <v>5</v>
      </c>
      <c r="E381" s="30"/>
      <c r="F381" s="74">
        <f>F382+F393</f>
        <v>17457.6</v>
      </c>
      <c r="G381" s="95">
        <f aca="true" t="shared" si="32" ref="G381:V381">G383+G393</f>
        <v>0</v>
      </c>
      <c r="H381" s="10">
        <f t="shared" si="32"/>
        <v>0</v>
      </c>
      <c r="I381" s="10">
        <f t="shared" si="32"/>
        <v>0</v>
      </c>
      <c r="J381" s="10">
        <f t="shared" si="32"/>
        <v>0</v>
      </c>
      <c r="K381" s="10">
        <f t="shared" si="32"/>
        <v>0</v>
      </c>
      <c r="L381" s="10">
        <f t="shared" si="32"/>
        <v>0</v>
      </c>
      <c r="M381" s="10">
        <f t="shared" si="32"/>
        <v>0</v>
      </c>
      <c r="N381" s="10">
        <f t="shared" si="32"/>
        <v>0</v>
      </c>
      <c r="O381" s="10">
        <f t="shared" si="32"/>
        <v>0</v>
      </c>
      <c r="P381" s="10">
        <f t="shared" si="32"/>
        <v>0</v>
      </c>
      <c r="Q381" s="10">
        <f t="shared" si="32"/>
        <v>0</v>
      </c>
      <c r="R381" s="10">
        <f t="shared" si="32"/>
        <v>0</v>
      </c>
      <c r="S381" s="10">
        <f t="shared" si="32"/>
        <v>0</v>
      </c>
      <c r="T381" s="10">
        <f t="shared" si="32"/>
        <v>0</v>
      </c>
      <c r="U381" s="10">
        <f t="shared" si="32"/>
        <v>0</v>
      </c>
      <c r="V381" s="10">
        <f t="shared" si="32"/>
        <v>0</v>
      </c>
    </row>
    <row r="382" spans="1:22" s="24" customFormat="1" ht="31.5" outlineLevel="6">
      <c r="A382" s="21" t="s">
        <v>130</v>
      </c>
      <c r="B382" s="9" t="s">
        <v>13</v>
      </c>
      <c r="C382" s="9" t="s">
        <v>236</v>
      </c>
      <c r="D382" s="9" t="s">
        <v>5</v>
      </c>
      <c r="E382" s="9"/>
      <c r="F382" s="68">
        <f>F383</f>
        <v>1852</v>
      </c>
      <c r="G382" s="95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s="24" customFormat="1" ht="36" customHeight="1" outlineLevel="6">
      <c r="A383" s="21" t="s">
        <v>132</v>
      </c>
      <c r="B383" s="12" t="s">
        <v>13</v>
      </c>
      <c r="C383" s="12" t="s">
        <v>237</v>
      </c>
      <c r="D383" s="12" t="s">
        <v>5</v>
      </c>
      <c r="E383" s="12"/>
      <c r="F383" s="72">
        <f>F384+F391</f>
        <v>1852</v>
      </c>
      <c r="G383" s="93">
        <f aca="true" t="shared" si="33" ref="G383:V383">G384</f>
        <v>0</v>
      </c>
      <c r="H383" s="13">
        <f t="shared" si="33"/>
        <v>0</v>
      </c>
      <c r="I383" s="13">
        <f t="shared" si="33"/>
        <v>0</v>
      </c>
      <c r="J383" s="13">
        <f t="shared" si="33"/>
        <v>0</v>
      </c>
      <c r="K383" s="13">
        <f t="shared" si="33"/>
        <v>0</v>
      </c>
      <c r="L383" s="13">
        <f t="shared" si="33"/>
        <v>0</v>
      </c>
      <c r="M383" s="13">
        <f t="shared" si="33"/>
        <v>0</v>
      </c>
      <c r="N383" s="13">
        <f t="shared" si="33"/>
        <v>0</v>
      </c>
      <c r="O383" s="13">
        <f t="shared" si="33"/>
        <v>0</v>
      </c>
      <c r="P383" s="13">
        <f t="shared" si="33"/>
        <v>0</v>
      </c>
      <c r="Q383" s="13">
        <f t="shared" si="33"/>
        <v>0</v>
      </c>
      <c r="R383" s="13">
        <f t="shared" si="33"/>
        <v>0</v>
      </c>
      <c r="S383" s="13">
        <f t="shared" si="33"/>
        <v>0</v>
      </c>
      <c r="T383" s="13">
        <f t="shared" si="33"/>
        <v>0</v>
      </c>
      <c r="U383" s="13">
        <f t="shared" si="33"/>
        <v>0</v>
      </c>
      <c r="V383" s="13">
        <f t="shared" si="33"/>
        <v>0</v>
      </c>
    </row>
    <row r="384" spans="1:22" s="24" customFormat="1" ht="47.25" outlineLevel="6">
      <c r="A384" s="50" t="s">
        <v>188</v>
      </c>
      <c r="B384" s="19" t="s">
        <v>13</v>
      </c>
      <c r="C384" s="19" t="s">
        <v>239</v>
      </c>
      <c r="D384" s="19" t="s">
        <v>5</v>
      </c>
      <c r="E384" s="19"/>
      <c r="F384" s="69">
        <f>F385+F389</f>
        <v>1852</v>
      </c>
      <c r="G384" s="94">
        <f aca="true" t="shared" si="34" ref="G384:V384">G385</f>
        <v>0</v>
      </c>
      <c r="H384" s="7">
        <f t="shared" si="34"/>
        <v>0</v>
      </c>
      <c r="I384" s="7">
        <f t="shared" si="34"/>
        <v>0</v>
      </c>
      <c r="J384" s="7">
        <f t="shared" si="34"/>
        <v>0</v>
      </c>
      <c r="K384" s="7">
        <f t="shared" si="34"/>
        <v>0</v>
      </c>
      <c r="L384" s="7">
        <f t="shared" si="34"/>
        <v>0</v>
      </c>
      <c r="M384" s="7">
        <f t="shared" si="34"/>
        <v>0</v>
      </c>
      <c r="N384" s="7">
        <f t="shared" si="34"/>
        <v>0</v>
      </c>
      <c r="O384" s="7">
        <f t="shared" si="34"/>
        <v>0</v>
      </c>
      <c r="P384" s="7">
        <f t="shared" si="34"/>
        <v>0</v>
      </c>
      <c r="Q384" s="7">
        <f t="shared" si="34"/>
        <v>0</v>
      </c>
      <c r="R384" s="7">
        <f t="shared" si="34"/>
        <v>0</v>
      </c>
      <c r="S384" s="7">
        <f t="shared" si="34"/>
        <v>0</v>
      </c>
      <c r="T384" s="7">
        <f t="shared" si="34"/>
        <v>0</v>
      </c>
      <c r="U384" s="7">
        <f t="shared" si="34"/>
        <v>0</v>
      </c>
      <c r="V384" s="7">
        <f t="shared" si="34"/>
        <v>0</v>
      </c>
    </row>
    <row r="385" spans="1:22" s="24" customFormat="1" ht="31.5" outlineLevel="6">
      <c r="A385" s="5" t="s">
        <v>91</v>
      </c>
      <c r="B385" s="6" t="s">
        <v>13</v>
      </c>
      <c r="C385" s="6" t="s">
        <v>239</v>
      </c>
      <c r="D385" s="6" t="s">
        <v>90</v>
      </c>
      <c r="E385" s="6"/>
      <c r="F385" s="70">
        <f>F386+F387+F388</f>
        <v>1852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16.5" customHeight="1" outlineLevel="6">
      <c r="A386" s="46" t="s">
        <v>228</v>
      </c>
      <c r="B386" s="47" t="s">
        <v>13</v>
      </c>
      <c r="C386" s="47" t="s">
        <v>239</v>
      </c>
      <c r="D386" s="47" t="s">
        <v>88</v>
      </c>
      <c r="E386" s="47"/>
      <c r="F386" s="71">
        <v>1417.4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31.5" outlineLevel="6">
      <c r="A387" s="46" t="s">
        <v>233</v>
      </c>
      <c r="B387" s="47" t="s">
        <v>13</v>
      </c>
      <c r="C387" s="47" t="s">
        <v>239</v>
      </c>
      <c r="D387" s="47" t="s">
        <v>89</v>
      </c>
      <c r="E387" s="47"/>
      <c r="F387" s="71">
        <v>5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47.25" outlineLevel="6">
      <c r="A388" s="46" t="s">
        <v>229</v>
      </c>
      <c r="B388" s="47" t="s">
        <v>13</v>
      </c>
      <c r="C388" s="47" t="s">
        <v>239</v>
      </c>
      <c r="D388" s="47" t="s">
        <v>230</v>
      </c>
      <c r="E388" s="47"/>
      <c r="F388" s="71">
        <v>429.6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15.75" outlineLevel="6">
      <c r="A389" s="5" t="s">
        <v>92</v>
      </c>
      <c r="B389" s="6" t="s">
        <v>13</v>
      </c>
      <c r="C389" s="6" t="s">
        <v>239</v>
      </c>
      <c r="D389" s="6" t="s">
        <v>93</v>
      </c>
      <c r="E389" s="6"/>
      <c r="F389" s="70">
        <f>F390</f>
        <v>0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31.5" outlineLevel="6">
      <c r="A390" s="46" t="s">
        <v>94</v>
      </c>
      <c r="B390" s="47" t="s">
        <v>13</v>
      </c>
      <c r="C390" s="47" t="s">
        <v>239</v>
      </c>
      <c r="D390" s="47" t="s">
        <v>95</v>
      </c>
      <c r="E390" s="47"/>
      <c r="F390" s="71">
        <v>0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15.75" outlineLevel="6">
      <c r="A391" s="49" t="s">
        <v>134</v>
      </c>
      <c r="B391" s="19" t="s">
        <v>13</v>
      </c>
      <c r="C391" s="19" t="s">
        <v>241</v>
      </c>
      <c r="D391" s="19" t="s">
        <v>5</v>
      </c>
      <c r="E391" s="19"/>
      <c r="F391" s="69">
        <f>F392</f>
        <v>0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5.75" outlineLevel="6">
      <c r="A392" s="5" t="s">
        <v>332</v>
      </c>
      <c r="B392" s="6" t="s">
        <v>13</v>
      </c>
      <c r="C392" s="6" t="s">
        <v>241</v>
      </c>
      <c r="D392" s="6" t="s">
        <v>331</v>
      </c>
      <c r="E392" s="6"/>
      <c r="F392" s="70">
        <v>0</v>
      </c>
      <c r="G392" s="9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19.5" customHeight="1" outlineLevel="6">
      <c r="A393" s="58" t="s">
        <v>212</v>
      </c>
      <c r="B393" s="12" t="s">
        <v>13</v>
      </c>
      <c r="C393" s="12" t="s">
        <v>274</v>
      </c>
      <c r="D393" s="12" t="s">
        <v>5</v>
      </c>
      <c r="E393" s="12"/>
      <c r="F393" s="72">
        <f>F394</f>
        <v>15605.599999999999</v>
      </c>
      <c r="G393" s="93">
        <f aca="true" t="shared" si="35" ref="G393:V393">G395</f>
        <v>0</v>
      </c>
      <c r="H393" s="13">
        <f t="shared" si="35"/>
        <v>0</v>
      </c>
      <c r="I393" s="13">
        <f t="shared" si="35"/>
        <v>0</v>
      </c>
      <c r="J393" s="13">
        <f t="shared" si="35"/>
        <v>0</v>
      </c>
      <c r="K393" s="13">
        <f t="shared" si="35"/>
        <v>0</v>
      </c>
      <c r="L393" s="13">
        <f t="shared" si="35"/>
        <v>0</v>
      </c>
      <c r="M393" s="13">
        <f t="shared" si="35"/>
        <v>0</v>
      </c>
      <c r="N393" s="13">
        <f t="shared" si="35"/>
        <v>0</v>
      </c>
      <c r="O393" s="13">
        <f t="shared" si="35"/>
        <v>0</v>
      </c>
      <c r="P393" s="13">
        <f t="shared" si="35"/>
        <v>0</v>
      </c>
      <c r="Q393" s="13">
        <f t="shared" si="35"/>
        <v>0</v>
      </c>
      <c r="R393" s="13">
        <f t="shared" si="35"/>
        <v>0</v>
      </c>
      <c r="S393" s="13">
        <f t="shared" si="35"/>
        <v>0</v>
      </c>
      <c r="T393" s="13">
        <f t="shared" si="35"/>
        <v>0</v>
      </c>
      <c r="U393" s="13">
        <f t="shared" si="35"/>
        <v>0</v>
      </c>
      <c r="V393" s="13">
        <f t="shared" si="35"/>
        <v>0</v>
      </c>
    </row>
    <row r="394" spans="1:22" s="24" customFormat="1" ht="33" customHeight="1" outlineLevel="6">
      <c r="A394" s="58" t="s">
        <v>160</v>
      </c>
      <c r="B394" s="12" t="s">
        <v>13</v>
      </c>
      <c r="C394" s="12" t="s">
        <v>293</v>
      </c>
      <c r="D394" s="12" t="s">
        <v>5</v>
      </c>
      <c r="E394" s="12"/>
      <c r="F394" s="72">
        <f>F395</f>
        <v>15605.599999999999</v>
      </c>
      <c r="G394" s="9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4" customFormat="1" ht="31.5" outlineLevel="6">
      <c r="A395" s="49" t="s">
        <v>135</v>
      </c>
      <c r="B395" s="19" t="s">
        <v>13</v>
      </c>
      <c r="C395" s="19" t="s">
        <v>294</v>
      </c>
      <c r="D395" s="19" t="s">
        <v>5</v>
      </c>
      <c r="E395" s="19"/>
      <c r="F395" s="69">
        <f>F396+F400+F402</f>
        <v>15605.599999999999</v>
      </c>
      <c r="G395" s="94">
        <f aca="true" t="shared" si="36" ref="G395:V395">G396</f>
        <v>0</v>
      </c>
      <c r="H395" s="7">
        <f t="shared" si="36"/>
        <v>0</v>
      </c>
      <c r="I395" s="7">
        <f t="shared" si="36"/>
        <v>0</v>
      </c>
      <c r="J395" s="7">
        <f t="shared" si="36"/>
        <v>0</v>
      </c>
      <c r="K395" s="7">
        <f t="shared" si="36"/>
        <v>0</v>
      </c>
      <c r="L395" s="7">
        <f t="shared" si="36"/>
        <v>0</v>
      </c>
      <c r="M395" s="7">
        <f t="shared" si="36"/>
        <v>0</v>
      </c>
      <c r="N395" s="7">
        <f t="shared" si="36"/>
        <v>0</v>
      </c>
      <c r="O395" s="7">
        <f t="shared" si="36"/>
        <v>0</v>
      </c>
      <c r="P395" s="7">
        <f t="shared" si="36"/>
        <v>0</v>
      </c>
      <c r="Q395" s="7">
        <f t="shared" si="36"/>
        <v>0</v>
      </c>
      <c r="R395" s="7">
        <f t="shared" si="36"/>
        <v>0</v>
      </c>
      <c r="S395" s="7">
        <f t="shared" si="36"/>
        <v>0</v>
      </c>
      <c r="T395" s="7">
        <f t="shared" si="36"/>
        <v>0</v>
      </c>
      <c r="U395" s="7">
        <f t="shared" si="36"/>
        <v>0</v>
      </c>
      <c r="V395" s="7">
        <f t="shared" si="36"/>
        <v>0</v>
      </c>
    </row>
    <row r="396" spans="1:22" s="24" customFormat="1" ht="15.75" outlineLevel="6">
      <c r="A396" s="5" t="s">
        <v>107</v>
      </c>
      <c r="B396" s="6" t="s">
        <v>13</v>
      </c>
      <c r="C396" s="6" t="s">
        <v>294</v>
      </c>
      <c r="D396" s="6" t="s">
        <v>108</v>
      </c>
      <c r="E396" s="6"/>
      <c r="F396" s="70">
        <f>F397+F398+F399</f>
        <v>13202.3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15.75" outlineLevel="6">
      <c r="A397" s="46" t="s">
        <v>227</v>
      </c>
      <c r="B397" s="47" t="s">
        <v>13</v>
      </c>
      <c r="C397" s="47" t="s">
        <v>294</v>
      </c>
      <c r="D397" s="47" t="s">
        <v>109</v>
      </c>
      <c r="E397" s="47"/>
      <c r="F397" s="71">
        <v>10140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31.5" outlineLevel="6">
      <c r="A398" s="46" t="s">
        <v>234</v>
      </c>
      <c r="B398" s="47" t="s">
        <v>13</v>
      </c>
      <c r="C398" s="47" t="s">
        <v>294</v>
      </c>
      <c r="D398" s="47" t="s">
        <v>110</v>
      </c>
      <c r="E398" s="47"/>
      <c r="F398" s="71">
        <v>0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47.25" outlineLevel="6">
      <c r="A399" s="46" t="s">
        <v>231</v>
      </c>
      <c r="B399" s="47" t="s">
        <v>13</v>
      </c>
      <c r="C399" s="47" t="s">
        <v>294</v>
      </c>
      <c r="D399" s="47" t="s">
        <v>232</v>
      </c>
      <c r="E399" s="47"/>
      <c r="F399" s="71">
        <v>3062.3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5.75" outlineLevel="6">
      <c r="A400" s="5" t="s">
        <v>92</v>
      </c>
      <c r="B400" s="6" t="s">
        <v>13</v>
      </c>
      <c r="C400" s="6" t="s">
        <v>294</v>
      </c>
      <c r="D400" s="6" t="s">
        <v>93</v>
      </c>
      <c r="E400" s="6"/>
      <c r="F400" s="70">
        <f>F401</f>
        <v>2381.3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31.5" outlineLevel="6">
      <c r="A401" s="46" t="s">
        <v>94</v>
      </c>
      <c r="B401" s="47" t="s">
        <v>13</v>
      </c>
      <c r="C401" s="47" t="s">
        <v>294</v>
      </c>
      <c r="D401" s="47" t="s">
        <v>95</v>
      </c>
      <c r="E401" s="47"/>
      <c r="F401" s="71">
        <v>2381.3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15.75" outlineLevel="6">
      <c r="A402" s="5" t="s">
        <v>96</v>
      </c>
      <c r="B402" s="6" t="s">
        <v>13</v>
      </c>
      <c r="C402" s="6" t="s">
        <v>294</v>
      </c>
      <c r="D402" s="6" t="s">
        <v>97</v>
      </c>
      <c r="E402" s="6"/>
      <c r="F402" s="70">
        <f>F403+F404+F405</f>
        <v>22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5.75" outlineLevel="6">
      <c r="A403" s="46" t="s">
        <v>98</v>
      </c>
      <c r="B403" s="47" t="s">
        <v>13</v>
      </c>
      <c r="C403" s="47" t="s">
        <v>294</v>
      </c>
      <c r="D403" s="47" t="s">
        <v>100</v>
      </c>
      <c r="E403" s="47"/>
      <c r="F403" s="71">
        <v>2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15.75" outlineLevel="6">
      <c r="A404" s="46" t="s">
        <v>99</v>
      </c>
      <c r="B404" s="47" t="s">
        <v>13</v>
      </c>
      <c r="C404" s="47" t="s">
        <v>294</v>
      </c>
      <c r="D404" s="47" t="s">
        <v>101</v>
      </c>
      <c r="E404" s="47"/>
      <c r="F404" s="71">
        <v>5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15.75" outlineLevel="6">
      <c r="A405" s="46" t="s">
        <v>332</v>
      </c>
      <c r="B405" s="47" t="s">
        <v>13</v>
      </c>
      <c r="C405" s="47" t="s">
        <v>294</v>
      </c>
      <c r="D405" s="47" t="s">
        <v>331</v>
      </c>
      <c r="E405" s="47"/>
      <c r="F405" s="71">
        <v>15</v>
      </c>
      <c r="G405" s="9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17.25" customHeight="1" outlineLevel="6">
      <c r="A406" s="16" t="s">
        <v>72</v>
      </c>
      <c r="B406" s="17" t="s">
        <v>52</v>
      </c>
      <c r="C406" s="17" t="s">
        <v>235</v>
      </c>
      <c r="D406" s="17" t="s">
        <v>5</v>
      </c>
      <c r="E406" s="17"/>
      <c r="F406" s="67">
        <f>F407</f>
        <v>59109.996179999995</v>
      </c>
      <c r="G406" s="91" t="e">
        <f>G407+#REF!+#REF!</f>
        <v>#REF!</v>
      </c>
      <c r="H406" s="18" t="e">
        <f>H407+#REF!+#REF!</f>
        <v>#REF!</v>
      </c>
      <c r="I406" s="18" t="e">
        <f>I407+#REF!+#REF!</f>
        <v>#REF!</v>
      </c>
      <c r="J406" s="18" t="e">
        <f>J407+#REF!+#REF!</f>
        <v>#REF!</v>
      </c>
      <c r="K406" s="18" t="e">
        <f>K407+#REF!+#REF!</f>
        <v>#REF!</v>
      </c>
      <c r="L406" s="18" t="e">
        <f>L407+#REF!+#REF!</f>
        <v>#REF!</v>
      </c>
      <c r="M406" s="18" t="e">
        <f>M407+#REF!+#REF!</f>
        <v>#REF!</v>
      </c>
      <c r="N406" s="18" t="e">
        <f>N407+#REF!+#REF!</f>
        <v>#REF!</v>
      </c>
      <c r="O406" s="18" t="e">
        <f>O407+#REF!+#REF!</f>
        <v>#REF!</v>
      </c>
      <c r="P406" s="18" t="e">
        <f>P407+#REF!+#REF!</f>
        <v>#REF!</v>
      </c>
      <c r="Q406" s="18" t="e">
        <f>Q407+#REF!+#REF!</f>
        <v>#REF!</v>
      </c>
      <c r="R406" s="18" t="e">
        <f>R407+#REF!+#REF!</f>
        <v>#REF!</v>
      </c>
      <c r="S406" s="18" t="e">
        <f>S407+#REF!+#REF!</f>
        <v>#REF!</v>
      </c>
      <c r="T406" s="18" t="e">
        <f>T407+#REF!+#REF!</f>
        <v>#REF!</v>
      </c>
      <c r="U406" s="18" t="e">
        <f>U407+#REF!+#REF!</f>
        <v>#REF!</v>
      </c>
      <c r="V406" s="18" t="e">
        <f>V407+#REF!+#REF!</f>
        <v>#REF!</v>
      </c>
    </row>
    <row r="407" spans="1:22" s="24" customFormat="1" ht="15.75" outlineLevel="3">
      <c r="A407" s="8" t="s">
        <v>38</v>
      </c>
      <c r="B407" s="9" t="s">
        <v>14</v>
      </c>
      <c r="C407" s="9" t="s">
        <v>235</v>
      </c>
      <c r="D407" s="9" t="s">
        <v>5</v>
      </c>
      <c r="E407" s="9"/>
      <c r="F407" s="68">
        <f>F408+F432+F436+F440</f>
        <v>59109.996179999995</v>
      </c>
      <c r="G407" s="95" t="e">
        <f>G408+#REF!+#REF!</f>
        <v>#REF!</v>
      </c>
      <c r="H407" s="10" t="e">
        <f>H408+#REF!+#REF!</f>
        <v>#REF!</v>
      </c>
      <c r="I407" s="10" t="e">
        <f>I408+#REF!+#REF!</f>
        <v>#REF!</v>
      </c>
      <c r="J407" s="10" t="e">
        <f>J408+#REF!+#REF!</f>
        <v>#REF!</v>
      </c>
      <c r="K407" s="10" t="e">
        <f>K408+#REF!+#REF!</f>
        <v>#REF!</v>
      </c>
      <c r="L407" s="10" t="e">
        <f>L408+#REF!+#REF!</f>
        <v>#REF!</v>
      </c>
      <c r="M407" s="10" t="e">
        <f>M408+#REF!+#REF!</f>
        <v>#REF!</v>
      </c>
      <c r="N407" s="10" t="e">
        <f>N408+#REF!+#REF!</f>
        <v>#REF!</v>
      </c>
      <c r="O407" s="10" t="e">
        <f>O408+#REF!+#REF!</f>
        <v>#REF!</v>
      </c>
      <c r="P407" s="10" t="e">
        <f>P408+#REF!+#REF!</f>
        <v>#REF!</v>
      </c>
      <c r="Q407" s="10" t="e">
        <f>Q408+#REF!+#REF!</f>
        <v>#REF!</v>
      </c>
      <c r="R407" s="10" t="e">
        <f>R408+#REF!+#REF!</f>
        <v>#REF!</v>
      </c>
      <c r="S407" s="10" t="e">
        <f>S408+#REF!+#REF!</f>
        <v>#REF!</v>
      </c>
      <c r="T407" s="10" t="e">
        <f>T408+#REF!+#REF!</f>
        <v>#REF!</v>
      </c>
      <c r="U407" s="10" t="e">
        <f>U408+#REF!+#REF!</f>
        <v>#REF!</v>
      </c>
      <c r="V407" s="10" t="e">
        <f>V408+#REF!+#REF!</f>
        <v>#REF!</v>
      </c>
    </row>
    <row r="408" spans="1:22" s="24" customFormat="1" ht="19.5" customHeight="1" outlineLevel="3">
      <c r="A408" s="14" t="s">
        <v>161</v>
      </c>
      <c r="B408" s="12" t="s">
        <v>14</v>
      </c>
      <c r="C408" s="12" t="s">
        <v>295</v>
      </c>
      <c r="D408" s="12" t="s">
        <v>5</v>
      </c>
      <c r="E408" s="12"/>
      <c r="F408" s="72">
        <f>F409+F418</f>
        <v>58979.996179999995</v>
      </c>
      <c r="G408" s="93">
        <f aca="true" t="shared" si="37" ref="G408:V408">G419</f>
        <v>0</v>
      </c>
      <c r="H408" s="13">
        <f t="shared" si="37"/>
        <v>0</v>
      </c>
      <c r="I408" s="13">
        <f t="shared" si="37"/>
        <v>0</v>
      </c>
      <c r="J408" s="13">
        <f t="shared" si="37"/>
        <v>0</v>
      </c>
      <c r="K408" s="13">
        <f t="shared" si="37"/>
        <v>0</v>
      </c>
      <c r="L408" s="13">
        <f t="shared" si="37"/>
        <v>0</v>
      </c>
      <c r="M408" s="13">
        <f t="shared" si="37"/>
        <v>0</v>
      </c>
      <c r="N408" s="13">
        <f t="shared" si="37"/>
        <v>0</v>
      </c>
      <c r="O408" s="13">
        <f t="shared" si="37"/>
        <v>0</v>
      </c>
      <c r="P408" s="13">
        <f t="shared" si="37"/>
        <v>0</v>
      </c>
      <c r="Q408" s="13">
        <f t="shared" si="37"/>
        <v>0</v>
      </c>
      <c r="R408" s="13">
        <f t="shared" si="37"/>
        <v>0</v>
      </c>
      <c r="S408" s="13">
        <f t="shared" si="37"/>
        <v>0</v>
      </c>
      <c r="T408" s="13">
        <f t="shared" si="37"/>
        <v>0</v>
      </c>
      <c r="U408" s="13">
        <f t="shared" si="37"/>
        <v>0</v>
      </c>
      <c r="V408" s="13">
        <f t="shared" si="37"/>
        <v>0</v>
      </c>
    </row>
    <row r="409" spans="1:22" s="24" customFormat="1" ht="19.5" customHeight="1" outlineLevel="3">
      <c r="A409" s="49" t="s">
        <v>118</v>
      </c>
      <c r="B409" s="19" t="s">
        <v>14</v>
      </c>
      <c r="C409" s="19" t="s">
        <v>296</v>
      </c>
      <c r="D409" s="19" t="s">
        <v>5</v>
      </c>
      <c r="E409" s="19"/>
      <c r="F409" s="69">
        <f>F410+F415</f>
        <v>34322.7</v>
      </c>
      <c r="G409" s="9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4" customFormat="1" ht="32.25" customHeight="1" outlineLevel="3">
      <c r="A410" s="63" t="s">
        <v>162</v>
      </c>
      <c r="B410" s="6" t="s">
        <v>14</v>
      </c>
      <c r="C410" s="6" t="s">
        <v>297</v>
      </c>
      <c r="D410" s="6" t="s">
        <v>5</v>
      </c>
      <c r="E410" s="6"/>
      <c r="F410" s="70">
        <f>F411+F413</f>
        <v>236</v>
      </c>
      <c r="G410" s="9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4" customFormat="1" ht="19.5" customHeight="1" outlineLevel="3">
      <c r="A411" s="46" t="s">
        <v>92</v>
      </c>
      <c r="B411" s="47" t="s">
        <v>14</v>
      </c>
      <c r="C411" s="47" t="s">
        <v>297</v>
      </c>
      <c r="D411" s="47" t="s">
        <v>93</v>
      </c>
      <c r="E411" s="47"/>
      <c r="F411" s="83">
        <f>F412</f>
        <v>50</v>
      </c>
      <c r="G411" s="9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24" customFormat="1" ht="19.5" customHeight="1" outlineLevel="3">
      <c r="A412" s="46" t="s">
        <v>94</v>
      </c>
      <c r="B412" s="47" t="s">
        <v>14</v>
      </c>
      <c r="C412" s="47" t="s">
        <v>297</v>
      </c>
      <c r="D412" s="47" t="s">
        <v>95</v>
      </c>
      <c r="E412" s="47"/>
      <c r="F412" s="83">
        <v>50</v>
      </c>
      <c r="G412" s="9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24" customFormat="1" ht="19.5" customHeight="1" outlineLevel="3">
      <c r="A413" s="46" t="s">
        <v>352</v>
      </c>
      <c r="B413" s="47" t="s">
        <v>14</v>
      </c>
      <c r="C413" s="47" t="s">
        <v>297</v>
      </c>
      <c r="D413" s="47" t="s">
        <v>351</v>
      </c>
      <c r="E413" s="47"/>
      <c r="F413" s="83">
        <f>F414</f>
        <v>186</v>
      </c>
      <c r="G413" s="9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4" customFormat="1" ht="19.5" customHeight="1" outlineLevel="3">
      <c r="A414" s="46" t="s">
        <v>353</v>
      </c>
      <c r="B414" s="47" t="s">
        <v>14</v>
      </c>
      <c r="C414" s="47" t="s">
        <v>297</v>
      </c>
      <c r="D414" s="47" t="s">
        <v>350</v>
      </c>
      <c r="E414" s="47"/>
      <c r="F414" s="83">
        <v>186</v>
      </c>
      <c r="G414" s="9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24" customFormat="1" ht="19.5" customHeight="1" outlineLevel="3">
      <c r="A415" s="63" t="s">
        <v>425</v>
      </c>
      <c r="B415" s="6" t="s">
        <v>14</v>
      </c>
      <c r="C415" s="6" t="s">
        <v>424</v>
      </c>
      <c r="D415" s="6" t="s">
        <v>5</v>
      </c>
      <c r="E415" s="6"/>
      <c r="F415" s="70">
        <f>F416</f>
        <v>34086.7</v>
      </c>
      <c r="G415" s="9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24" customFormat="1" ht="19.5" customHeight="1" outlineLevel="3">
      <c r="A416" s="46" t="s">
        <v>352</v>
      </c>
      <c r="B416" s="47" t="s">
        <v>14</v>
      </c>
      <c r="C416" s="47" t="s">
        <v>424</v>
      </c>
      <c r="D416" s="47" t="s">
        <v>351</v>
      </c>
      <c r="E416" s="47"/>
      <c r="F416" s="83">
        <f>F417</f>
        <v>34086.7</v>
      </c>
      <c r="G416" s="9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24" customFormat="1" ht="19.5" customHeight="1" outlineLevel="3">
      <c r="A417" s="46" t="s">
        <v>353</v>
      </c>
      <c r="B417" s="47" t="s">
        <v>14</v>
      </c>
      <c r="C417" s="47" t="s">
        <v>424</v>
      </c>
      <c r="D417" s="47" t="s">
        <v>350</v>
      </c>
      <c r="E417" s="47"/>
      <c r="F417" s="83">
        <v>34086.7</v>
      </c>
      <c r="G417" s="9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24" customFormat="1" ht="35.25" customHeight="1" outlineLevel="3">
      <c r="A418" s="56" t="s">
        <v>163</v>
      </c>
      <c r="B418" s="19" t="s">
        <v>14</v>
      </c>
      <c r="C418" s="19" t="s">
        <v>298</v>
      </c>
      <c r="D418" s="19" t="s">
        <v>5</v>
      </c>
      <c r="E418" s="19"/>
      <c r="F418" s="69">
        <f>F419+F423+F429+F426</f>
        <v>24657.296179999998</v>
      </c>
      <c r="G418" s="9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24" customFormat="1" ht="31.5" outlineLevel="3">
      <c r="A419" s="5" t="s">
        <v>164</v>
      </c>
      <c r="B419" s="6" t="s">
        <v>14</v>
      </c>
      <c r="C419" s="6" t="s">
        <v>299</v>
      </c>
      <c r="D419" s="6" t="s">
        <v>5</v>
      </c>
      <c r="E419" s="6"/>
      <c r="F419" s="70">
        <f>F420</f>
        <v>12928.3</v>
      </c>
      <c r="G419" s="94">
        <f aca="true" t="shared" si="38" ref="G419:V419">G421</f>
        <v>0</v>
      </c>
      <c r="H419" s="7">
        <f t="shared" si="38"/>
        <v>0</v>
      </c>
      <c r="I419" s="7">
        <f t="shared" si="38"/>
        <v>0</v>
      </c>
      <c r="J419" s="7">
        <f t="shared" si="38"/>
        <v>0</v>
      </c>
      <c r="K419" s="7">
        <f t="shared" si="38"/>
        <v>0</v>
      </c>
      <c r="L419" s="7">
        <f t="shared" si="38"/>
        <v>0</v>
      </c>
      <c r="M419" s="7">
        <f t="shared" si="38"/>
        <v>0</v>
      </c>
      <c r="N419" s="7">
        <f t="shared" si="38"/>
        <v>0</v>
      </c>
      <c r="O419" s="7">
        <f t="shared" si="38"/>
        <v>0</v>
      </c>
      <c r="P419" s="7">
        <f t="shared" si="38"/>
        <v>0</v>
      </c>
      <c r="Q419" s="7">
        <f t="shared" si="38"/>
        <v>0</v>
      </c>
      <c r="R419" s="7">
        <f t="shared" si="38"/>
        <v>0</v>
      </c>
      <c r="S419" s="7">
        <f t="shared" si="38"/>
        <v>0</v>
      </c>
      <c r="T419" s="7">
        <f t="shared" si="38"/>
        <v>0</v>
      </c>
      <c r="U419" s="7">
        <f t="shared" si="38"/>
        <v>0</v>
      </c>
      <c r="V419" s="7">
        <f t="shared" si="38"/>
        <v>0</v>
      </c>
    </row>
    <row r="420" spans="1:22" s="24" customFormat="1" ht="15.75" outlineLevel="3">
      <c r="A420" s="46" t="s">
        <v>115</v>
      </c>
      <c r="B420" s="47" t="s">
        <v>14</v>
      </c>
      <c r="C420" s="47" t="s">
        <v>299</v>
      </c>
      <c r="D420" s="47" t="s">
        <v>116</v>
      </c>
      <c r="E420" s="47"/>
      <c r="F420" s="71">
        <f>F421+F422</f>
        <v>12928.3</v>
      </c>
      <c r="G420" s="9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4" customFormat="1" ht="47.25" outlineLevel="3">
      <c r="A421" s="51" t="s">
        <v>190</v>
      </c>
      <c r="B421" s="47" t="s">
        <v>14</v>
      </c>
      <c r="C421" s="47" t="s">
        <v>299</v>
      </c>
      <c r="D421" s="47" t="s">
        <v>83</v>
      </c>
      <c r="E421" s="47"/>
      <c r="F421" s="71">
        <v>12928.3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15.75" outlineLevel="3">
      <c r="A422" s="51" t="s">
        <v>84</v>
      </c>
      <c r="B422" s="47" t="s">
        <v>14</v>
      </c>
      <c r="C422" s="47" t="s">
        <v>318</v>
      </c>
      <c r="D422" s="47" t="s">
        <v>85</v>
      </c>
      <c r="E422" s="47"/>
      <c r="F422" s="71">
        <v>0</v>
      </c>
      <c r="G422" s="9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4" customFormat="1" ht="31.5" outlineLevel="3">
      <c r="A423" s="5" t="s">
        <v>165</v>
      </c>
      <c r="B423" s="6" t="s">
        <v>14</v>
      </c>
      <c r="C423" s="6" t="s">
        <v>300</v>
      </c>
      <c r="D423" s="6" t="s">
        <v>5</v>
      </c>
      <c r="E423" s="6"/>
      <c r="F423" s="70">
        <f>F424</f>
        <v>10582.9</v>
      </c>
      <c r="G423" s="94">
        <f aca="true" t="shared" si="39" ref="G423:V423">G425</f>
        <v>0</v>
      </c>
      <c r="H423" s="7">
        <f t="shared" si="39"/>
        <v>0</v>
      </c>
      <c r="I423" s="7">
        <f t="shared" si="39"/>
        <v>0</v>
      </c>
      <c r="J423" s="7">
        <f t="shared" si="39"/>
        <v>0</v>
      </c>
      <c r="K423" s="7">
        <f t="shared" si="39"/>
        <v>0</v>
      </c>
      <c r="L423" s="7">
        <f t="shared" si="39"/>
        <v>0</v>
      </c>
      <c r="M423" s="7">
        <f t="shared" si="39"/>
        <v>0</v>
      </c>
      <c r="N423" s="7">
        <f t="shared" si="39"/>
        <v>0</v>
      </c>
      <c r="O423" s="7">
        <f t="shared" si="39"/>
        <v>0</v>
      </c>
      <c r="P423" s="7">
        <f t="shared" si="39"/>
        <v>0</v>
      </c>
      <c r="Q423" s="7">
        <f t="shared" si="39"/>
        <v>0</v>
      </c>
      <c r="R423" s="7">
        <f t="shared" si="39"/>
        <v>0</v>
      </c>
      <c r="S423" s="7">
        <f t="shared" si="39"/>
        <v>0</v>
      </c>
      <c r="T423" s="7">
        <f t="shared" si="39"/>
        <v>0</v>
      </c>
      <c r="U423" s="7">
        <f t="shared" si="39"/>
        <v>0</v>
      </c>
      <c r="V423" s="7">
        <f t="shared" si="39"/>
        <v>0</v>
      </c>
    </row>
    <row r="424" spans="1:22" s="24" customFormat="1" ht="15.75" outlineLevel="3">
      <c r="A424" s="46" t="s">
        <v>115</v>
      </c>
      <c r="B424" s="47" t="s">
        <v>14</v>
      </c>
      <c r="C424" s="47" t="s">
        <v>300</v>
      </c>
      <c r="D424" s="47" t="s">
        <v>116</v>
      </c>
      <c r="E424" s="47"/>
      <c r="F424" s="71">
        <f>F425</f>
        <v>10582.9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47.25" outlineLevel="3">
      <c r="A425" s="51" t="s">
        <v>190</v>
      </c>
      <c r="B425" s="47" t="s">
        <v>14</v>
      </c>
      <c r="C425" s="47" t="s">
        <v>300</v>
      </c>
      <c r="D425" s="47" t="s">
        <v>83</v>
      </c>
      <c r="E425" s="47"/>
      <c r="F425" s="71">
        <v>10582.9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31.5" outlineLevel="3">
      <c r="A426" s="5" t="s">
        <v>418</v>
      </c>
      <c r="B426" s="6" t="s">
        <v>14</v>
      </c>
      <c r="C426" s="6" t="s">
        <v>419</v>
      </c>
      <c r="D426" s="6" t="s">
        <v>5</v>
      </c>
      <c r="E426" s="6"/>
      <c r="F426" s="70">
        <f>F427</f>
        <v>1000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3">
      <c r="A427" s="46" t="s">
        <v>115</v>
      </c>
      <c r="B427" s="47" t="s">
        <v>14</v>
      </c>
      <c r="C427" s="47" t="s">
        <v>419</v>
      </c>
      <c r="D427" s="47" t="s">
        <v>116</v>
      </c>
      <c r="E427" s="47"/>
      <c r="F427" s="71">
        <f>F428</f>
        <v>1000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47.25" outlineLevel="3">
      <c r="A428" s="51" t="s">
        <v>190</v>
      </c>
      <c r="B428" s="47" t="s">
        <v>14</v>
      </c>
      <c r="C428" s="47" t="s">
        <v>419</v>
      </c>
      <c r="D428" s="47" t="s">
        <v>83</v>
      </c>
      <c r="E428" s="47"/>
      <c r="F428" s="71">
        <v>1000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31.5" outlineLevel="3">
      <c r="A429" s="5" t="s">
        <v>416</v>
      </c>
      <c r="B429" s="6" t="s">
        <v>14</v>
      </c>
      <c r="C429" s="6" t="s">
        <v>403</v>
      </c>
      <c r="D429" s="6" t="s">
        <v>5</v>
      </c>
      <c r="E429" s="6"/>
      <c r="F429" s="70">
        <f>F430</f>
        <v>146.09618</v>
      </c>
      <c r="G429" s="9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4" customFormat="1" ht="15.75" outlineLevel="3">
      <c r="A430" s="46" t="s">
        <v>115</v>
      </c>
      <c r="B430" s="47" t="s">
        <v>14</v>
      </c>
      <c r="C430" s="47" t="s">
        <v>403</v>
      </c>
      <c r="D430" s="47" t="s">
        <v>116</v>
      </c>
      <c r="E430" s="47"/>
      <c r="F430" s="71">
        <f>F431</f>
        <v>146.09618</v>
      </c>
      <c r="G430" s="9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4" customFormat="1" ht="15.75" outlineLevel="3">
      <c r="A431" s="51" t="s">
        <v>84</v>
      </c>
      <c r="B431" s="47" t="s">
        <v>14</v>
      </c>
      <c r="C431" s="47" t="s">
        <v>403</v>
      </c>
      <c r="D431" s="47" t="s">
        <v>85</v>
      </c>
      <c r="E431" s="47"/>
      <c r="F431" s="71">
        <v>146.09618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15.75" outlineLevel="3">
      <c r="A432" s="8" t="s">
        <v>216</v>
      </c>
      <c r="B432" s="9" t="s">
        <v>14</v>
      </c>
      <c r="C432" s="9" t="s">
        <v>301</v>
      </c>
      <c r="D432" s="9" t="s">
        <v>5</v>
      </c>
      <c r="E432" s="9"/>
      <c r="F432" s="68">
        <f>F433</f>
        <v>80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36" customHeight="1" outlineLevel="3">
      <c r="A433" s="63" t="s">
        <v>166</v>
      </c>
      <c r="B433" s="6" t="s">
        <v>14</v>
      </c>
      <c r="C433" s="6" t="s">
        <v>302</v>
      </c>
      <c r="D433" s="6" t="s">
        <v>5</v>
      </c>
      <c r="E433" s="6"/>
      <c r="F433" s="70">
        <f>F434</f>
        <v>80</v>
      </c>
      <c r="G433" s="9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4" customFormat="1" ht="15.75" outlineLevel="3">
      <c r="A434" s="46" t="s">
        <v>92</v>
      </c>
      <c r="B434" s="47" t="s">
        <v>14</v>
      </c>
      <c r="C434" s="47" t="s">
        <v>302</v>
      </c>
      <c r="D434" s="47" t="s">
        <v>93</v>
      </c>
      <c r="E434" s="47"/>
      <c r="F434" s="71">
        <f>F435</f>
        <v>80</v>
      </c>
      <c r="G434" s="9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4" customFormat="1" ht="31.5" outlineLevel="3">
      <c r="A435" s="46" t="s">
        <v>94</v>
      </c>
      <c r="B435" s="47" t="s">
        <v>14</v>
      </c>
      <c r="C435" s="47" t="s">
        <v>302</v>
      </c>
      <c r="D435" s="47" t="s">
        <v>95</v>
      </c>
      <c r="E435" s="47"/>
      <c r="F435" s="71">
        <v>80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31.5" outlineLevel="3">
      <c r="A436" s="8" t="s">
        <v>420</v>
      </c>
      <c r="B436" s="9" t="s">
        <v>14</v>
      </c>
      <c r="C436" s="9" t="s">
        <v>303</v>
      </c>
      <c r="D436" s="9" t="s">
        <v>5</v>
      </c>
      <c r="E436" s="9"/>
      <c r="F436" s="68">
        <f>F437</f>
        <v>50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3">
      <c r="A437" s="63" t="s">
        <v>167</v>
      </c>
      <c r="B437" s="6" t="s">
        <v>14</v>
      </c>
      <c r="C437" s="6" t="s">
        <v>304</v>
      </c>
      <c r="D437" s="6" t="s">
        <v>5</v>
      </c>
      <c r="E437" s="6"/>
      <c r="F437" s="70">
        <f>F438</f>
        <v>50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5.75" outlineLevel="3">
      <c r="A438" s="46" t="s">
        <v>92</v>
      </c>
      <c r="B438" s="47" t="s">
        <v>14</v>
      </c>
      <c r="C438" s="47" t="s">
        <v>304</v>
      </c>
      <c r="D438" s="47" t="s">
        <v>93</v>
      </c>
      <c r="E438" s="47"/>
      <c r="F438" s="71">
        <f>F439</f>
        <v>50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31.5" outlineLevel="3">
      <c r="A439" s="46" t="s">
        <v>94</v>
      </c>
      <c r="B439" s="47" t="s">
        <v>14</v>
      </c>
      <c r="C439" s="47" t="s">
        <v>304</v>
      </c>
      <c r="D439" s="47" t="s">
        <v>95</v>
      </c>
      <c r="E439" s="47"/>
      <c r="F439" s="71">
        <v>50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15.75" outlineLevel="3">
      <c r="A440" s="8" t="s">
        <v>217</v>
      </c>
      <c r="B440" s="9" t="s">
        <v>14</v>
      </c>
      <c r="C440" s="9" t="s">
        <v>305</v>
      </c>
      <c r="D440" s="9" t="s">
        <v>5</v>
      </c>
      <c r="E440" s="9"/>
      <c r="F440" s="68">
        <f>F441</f>
        <v>0</v>
      </c>
      <c r="G440" s="9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4" customFormat="1" ht="31.5" outlineLevel="3">
      <c r="A441" s="63" t="s">
        <v>168</v>
      </c>
      <c r="B441" s="6" t="s">
        <v>14</v>
      </c>
      <c r="C441" s="6" t="s">
        <v>306</v>
      </c>
      <c r="D441" s="6" t="s">
        <v>5</v>
      </c>
      <c r="E441" s="6"/>
      <c r="F441" s="70">
        <f>F442</f>
        <v>0</v>
      </c>
      <c r="G441" s="9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4" customFormat="1" ht="15.75" outlineLevel="3">
      <c r="A442" s="46" t="s">
        <v>92</v>
      </c>
      <c r="B442" s="47" t="s">
        <v>14</v>
      </c>
      <c r="C442" s="47" t="s">
        <v>306</v>
      </c>
      <c r="D442" s="47" t="s">
        <v>93</v>
      </c>
      <c r="E442" s="47"/>
      <c r="F442" s="71">
        <f>F443</f>
        <v>0</v>
      </c>
      <c r="G442" s="9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4" customFormat="1" ht="31.5" outlineLevel="3">
      <c r="A443" s="46" t="s">
        <v>94</v>
      </c>
      <c r="B443" s="47" t="s">
        <v>14</v>
      </c>
      <c r="C443" s="47" t="s">
        <v>306</v>
      </c>
      <c r="D443" s="47" t="s">
        <v>95</v>
      </c>
      <c r="E443" s="47"/>
      <c r="F443" s="71">
        <v>0</v>
      </c>
      <c r="G443" s="9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4" customFormat="1" ht="17.25" customHeight="1" outlineLevel="6">
      <c r="A444" s="16" t="s">
        <v>51</v>
      </c>
      <c r="B444" s="17" t="s">
        <v>50</v>
      </c>
      <c r="C444" s="17" t="s">
        <v>235</v>
      </c>
      <c r="D444" s="17" t="s">
        <v>5</v>
      </c>
      <c r="E444" s="17"/>
      <c r="F444" s="18">
        <f>F445+F451+F469+F480</f>
        <v>31515.5226</v>
      </c>
      <c r="G444" s="91" t="e">
        <f aca="true" t="shared" si="40" ref="G444:V444">G445+G451+G469</f>
        <v>#REF!</v>
      </c>
      <c r="H444" s="18" t="e">
        <f t="shared" si="40"/>
        <v>#REF!</v>
      </c>
      <c r="I444" s="18" t="e">
        <f t="shared" si="40"/>
        <v>#REF!</v>
      </c>
      <c r="J444" s="18" t="e">
        <f t="shared" si="40"/>
        <v>#REF!</v>
      </c>
      <c r="K444" s="18" t="e">
        <f t="shared" si="40"/>
        <v>#REF!</v>
      </c>
      <c r="L444" s="18" t="e">
        <f t="shared" si="40"/>
        <v>#REF!</v>
      </c>
      <c r="M444" s="18" t="e">
        <f t="shared" si="40"/>
        <v>#REF!</v>
      </c>
      <c r="N444" s="18" t="e">
        <f t="shared" si="40"/>
        <v>#REF!</v>
      </c>
      <c r="O444" s="18" t="e">
        <f t="shared" si="40"/>
        <v>#REF!</v>
      </c>
      <c r="P444" s="18" t="e">
        <f t="shared" si="40"/>
        <v>#REF!</v>
      </c>
      <c r="Q444" s="18" t="e">
        <f t="shared" si="40"/>
        <v>#REF!</v>
      </c>
      <c r="R444" s="18" t="e">
        <f t="shared" si="40"/>
        <v>#REF!</v>
      </c>
      <c r="S444" s="18" t="e">
        <f t="shared" si="40"/>
        <v>#REF!</v>
      </c>
      <c r="T444" s="18" t="e">
        <f t="shared" si="40"/>
        <v>#REF!</v>
      </c>
      <c r="U444" s="18" t="e">
        <f t="shared" si="40"/>
        <v>#REF!</v>
      </c>
      <c r="V444" s="18" t="e">
        <f t="shared" si="40"/>
        <v>#REF!</v>
      </c>
    </row>
    <row r="445" spans="1:22" s="24" customFormat="1" ht="15.75" outlineLevel="3">
      <c r="A445" s="59" t="s">
        <v>40</v>
      </c>
      <c r="B445" s="30" t="s">
        <v>15</v>
      </c>
      <c r="C445" s="30" t="s">
        <v>235</v>
      </c>
      <c r="D445" s="30" t="s">
        <v>5</v>
      </c>
      <c r="E445" s="30"/>
      <c r="F445" s="57">
        <f>F446</f>
        <v>732</v>
      </c>
      <c r="G445" s="95">
        <f aca="true" t="shared" si="41" ref="G445:V445">G447</f>
        <v>0</v>
      </c>
      <c r="H445" s="10">
        <f t="shared" si="41"/>
        <v>0</v>
      </c>
      <c r="I445" s="10">
        <f t="shared" si="41"/>
        <v>0</v>
      </c>
      <c r="J445" s="10">
        <f t="shared" si="41"/>
        <v>0</v>
      </c>
      <c r="K445" s="10">
        <f t="shared" si="41"/>
        <v>0</v>
      </c>
      <c r="L445" s="10">
        <f t="shared" si="41"/>
        <v>0</v>
      </c>
      <c r="M445" s="10">
        <f t="shared" si="41"/>
        <v>0</v>
      </c>
      <c r="N445" s="10">
        <f t="shared" si="41"/>
        <v>0</v>
      </c>
      <c r="O445" s="10">
        <f t="shared" si="41"/>
        <v>0</v>
      </c>
      <c r="P445" s="10">
        <f t="shared" si="41"/>
        <v>0</v>
      </c>
      <c r="Q445" s="10">
        <f t="shared" si="41"/>
        <v>0</v>
      </c>
      <c r="R445" s="10">
        <f t="shared" si="41"/>
        <v>0</v>
      </c>
      <c r="S445" s="10">
        <f t="shared" si="41"/>
        <v>0</v>
      </c>
      <c r="T445" s="10">
        <f t="shared" si="41"/>
        <v>0</v>
      </c>
      <c r="U445" s="10">
        <f t="shared" si="41"/>
        <v>0</v>
      </c>
      <c r="V445" s="10">
        <f t="shared" si="41"/>
        <v>0</v>
      </c>
    </row>
    <row r="446" spans="1:22" s="24" customFormat="1" ht="31.5" outlineLevel="3">
      <c r="A446" s="21" t="s">
        <v>130</v>
      </c>
      <c r="B446" s="9" t="s">
        <v>15</v>
      </c>
      <c r="C446" s="9" t="s">
        <v>236</v>
      </c>
      <c r="D446" s="9" t="s">
        <v>5</v>
      </c>
      <c r="E446" s="9"/>
      <c r="F446" s="68">
        <f>F447</f>
        <v>732</v>
      </c>
      <c r="G446" s="95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15" customFormat="1" ht="30.75" customHeight="1" outlineLevel="3">
      <c r="A447" s="21" t="s">
        <v>132</v>
      </c>
      <c r="B447" s="12" t="s">
        <v>15</v>
      </c>
      <c r="C447" s="12" t="s">
        <v>237</v>
      </c>
      <c r="D447" s="12" t="s">
        <v>5</v>
      </c>
      <c r="E447" s="12"/>
      <c r="F447" s="72">
        <f>F448</f>
        <v>732</v>
      </c>
      <c r="G447" s="93">
        <f aca="true" t="shared" si="42" ref="G447:V448">G448</f>
        <v>0</v>
      </c>
      <c r="H447" s="13">
        <f t="shared" si="42"/>
        <v>0</v>
      </c>
      <c r="I447" s="13">
        <f t="shared" si="42"/>
        <v>0</v>
      </c>
      <c r="J447" s="13">
        <f t="shared" si="42"/>
        <v>0</v>
      </c>
      <c r="K447" s="13">
        <f t="shared" si="42"/>
        <v>0</v>
      </c>
      <c r="L447" s="13">
        <f t="shared" si="42"/>
        <v>0</v>
      </c>
      <c r="M447" s="13">
        <f t="shared" si="42"/>
        <v>0</v>
      </c>
      <c r="N447" s="13">
        <f t="shared" si="42"/>
        <v>0</v>
      </c>
      <c r="O447" s="13">
        <f t="shared" si="42"/>
        <v>0</v>
      </c>
      <c r="P447" s="13">
        <f t="shared" si="42"/>
        <v>0</v>
      </c>
      <c r="Q447" s="13">
        <f t="shared" si="42"/>
        <v>0</v>
      </c>
      <c r="R447" s="13">
        <f t="shared" si="42"/>
        <v>0</v>
      </c>
      <c r="S447" s="13">
        <f t="shared" si="42"/>
        <v>0</v>
      </c>
      <c r="T447" s="13">
        <f t="shared" si="42"/>
        <v>0</v>
      </c>
      <c r="U447" s="13">
        <f t="shared" si="42"/>
        <v>0</v>
      </c>
      <c r="V447" s="13">
        <f t="shared" si="42"/>
        <v>0</v>
      </c>
    </row>
    <row r="448" spans="1:22" s="24" customFormat="1" ht="33" customHeight="1" outlineLevel="4">
      <c r="A448" s="49" t="s">
        <v>169</v>
      </c>
      <c r="B448" s="19" t="s">
        <v>15</v>
      </c>
      <c r="C448" s="19" t="s">
        <v>307</v>
      </c>
      <c r="D448" s="19" t="s">
        <v>5</v>
      </c>
      <c r="E448" s="19"/>
      <c r="F448" s="69">
        <f>F449</f>
        <v>732</v>
      </c>
      <c r="G448" s="94">
        <f t="shared" si="42"/>
        <v>0</v>
      </c>
      <c r="H448" s="7">
        <f t="shared" si="42"/>
        <v>0</v>
      </c>
      <c r="I448" s="7">
        <f t="shared" si="42"/>
        <v>0</v>
      </c>
      <c r="J448" s="7">
        <f t="shared" si="42"/>
        <v>0</v>
      </c>
      <c r="K448" s="7">
        <f t="shared" si="42"/>
        <v>0</v>
      </c>
      <c r="L448" s="7">
        <f t="shared" si="42"/>
        <v>0</v>
      </c>
      <c r="M448" s="7">
        <f t="shared" si="42"/>
        <v>0</v>
      </c>
      <c r="N448" s="7">
        <f t="shared" si="42"/>
        <v>0</v>
      </c>
      <c r="O448" s="7">
        <f t="shared" si="42"/>
        <v>0</v>
      </c>
      <c r="P448" s="7">
        <f t="shared" si="42"/>
        <v>0</v>
      </c>
      <c r="Q448" s="7">
        <f t="shared" si="42"/>
        <v>0</v>
      </c>
      <c r="R448" s="7">
        <f t="shared" si="42"/>
        <v>0</v>
      </c>
      <c r="S448" s="7">
        <f t="shared" si="42"/>
        <v>0</v>
      </c>
      <c r="T448" s="7">
        <f t="shared" si="42"/>
        <v>0</v>
      </c>
      <c r="U448" s="7">
        <f t="shared" si="42"/>
        <v>0</v>
      </c>
      <c r="V448" s="7">
        <f t="shared" si="42"/>
        <v>0</v>
      </c>
    </row>
    <row r="449" spans="1:22" s="24" customFormat="1" ht="15.75" outlineLevel="5">
      <c r="A449" s="5" t="s">
        <v>121</v>
      </c>
      <c r="B449" s="6" t="s">
        <v>15</v>
      </c>
      <c r="C449" s="6" t="s">
        <v>307</v>
      </c>
      <c r="D449" s="6" t="s">
        <v>119</v>
      </c>
      <c r="E449" s="6"/>
      <c r="F449" s="70">
        <f>F450</f>
        <v>732</v>
      </c>
      <c r="G449" s="9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4" customFormat="1" ht="31.5" outlineLevel="5">
      <c r="A450" s="46" t="s">
        <v>122</v>
      </c>
      <c r="B450" s="47" t="s">
        <v>15</v>
      </c>
      <c r="C450" s="47" t="s">
        <v>307</v>
      </c>
      <c r="D450" s="47" t="s">
        <v>120</v>
      </c>
      <c r="E450" s="47"/>
      <c r="F450" s="71">
        <v>732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15.75" outlineLevel="3">
      <c r="A451" s="59" t="s">
        <v>41</v>
      </c>
      <c r="B451" s="30" t="s">
        <v>16</v>
      </c>
      <c r="C451" s="30" t="s">
        <v>235</v>
      </c>
      <c r="D451" s="30" t="s">
        <v>5</v>
      </c>
      <c r="E451" s="30"/>
      <c r="F451" s="74">
        <f>F452</f>
        <v>5024.0354</v>
      </c>
      <c r="G451" s="95" t="e">
        <f>#REF!</f>
        <v>#REF!</v>
      </c>
      <c r="H451" s="10" t="e">
        <f>#REF!</f>
        <v>#REF!</v>
      </c>
      <c r="I451" s="10" t="e">
        <f>#REF!</f>
        <v>#REF!</v>
      </c>
      <c r="J451" s="10" t="e">
        <f>#REF!</f>
        <v>#REF!</v>
      </c>
      <c r="K451" s="10" t="e">
        <f>#REF!</f>
        <v>#REF!</v>
      </c>
      <c r="L451" s="10" t="e">
        <f>#REF!</f>
        <v>#REF!</v>
      </c>
      <c r="M451" s="10" t="e">
        <f>#REF!</f>
        <v>#REF!</v>
      </c>
      <c r="N451" s="10" t="e">
        <f>#REF!</f>
        <v>#REF!</v>
      </c>
      <c r="O451" s="10" t="e">
        <f>#REF!</f>
        <v>#REF!</v>
      </c>
      <c r="P451" s="10" t="e">
        <f>#REF!</f>
        <v>#REF!</v>
      </c>
      <c r="Q451" s="10" t="e">
        <f>#REF!</f>
        <v>#REF!</v>
      </c>
      <c r="R451" s="10" t="e">
        <f>#REF!</f>
        <v>#REF!</v>
      </c>
      <c r="S451" s="10" t="e">
        <f>#REF!</f>
        <v>#REF!</v>
      </c>
      <c r="T451" s="10" t="e">
        <f>#REF!</f>
        <v>#REF!</v>
      </c>
      <c r="U451" s="10" t="e">
        <f>#REF!</f>
        <v>#REF!</v>
      </c>
      <c r="V451" s="10" t="e">
        <f>#REF!</f>
        <v>#REF!</v>
      </c>
    </row>
    <row r="452" spans="1:22" s="24" customFormat="1" ht="15.75" outlineLevel="3">
      <c r="A452" s="14" t="s">
        <v>139</v>
      </c>
      <c r="B452" s="9" t="s">
        <v>16</v>
      </c>
      <c r="C452" s="9" t="s">
        <v>235</v>
      </c>
      <c r="D452" s="9" t="s">
        <v>5</v>
      </c>
      <c r="E452" s="9"/>
      <c r="F452" s="68">
        <f>F453+F457</f>
        <v>5024.0354</v>
      </c>
      <c r="G452" s="95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s="24" customFormat="1" ht="15.75" outlineLevel="5">
      <c r="A453" s="8" t="s">
        <v>218</v>
      </c>
      <c r="B453" s="9" t="s">
        <v>16</v>
      </c>
      <c r="C453" s="9" t="s">
        <v>308</v>
      </c>
      <c r="D453" s="9" t="s">
        <v>5</v>
      </c>
      <c r="E453" s="9"/>
      <c r="F453" s="68">
        <f>F454</f>
        <v>1388.2964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48.75" customHeight="1" outlineLevel="5">
      <c r="A454" s="56" t="s">
        <v>384</v>
      </c>
      <c r="B454" s="19" t="s">
        <v>16</v>
      </c>
      <c r="C454" s="19" t="s">
        <v>373</v>
      </c>
      <c r="D454" s="19" t="s">
        <v>5</v>
      </c>
      <c r="E454" s="19"/>
      <c r="F454" s="69">
        <f>F455</f>
        <v>1388.2964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31.5" outlineLevel="5">
      <c r="A455" s="5" t="s">
        <v>102</v>
      </c>
      <c r="B455" s="6" t="s">
        <v>16</v>
      </c>
      <c r="C455" s="6" t="s">
        <v>373</v>
      </c>
      <c r="D455" s="6" t="s">
        <v>103</v>
      </c>
      <c r="E455" s="6"/>
      <c r="F455" s="70">
        <f>F456</f>
        <v>1388.2964</v>
      </c>
      <c r="G455" s="9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4" customFormat="1" ht="15.75" outlineLevel="5">
      <c r="A456" s="46" t="s">
        <v>124</v>
      </c>
      <c r="B456" s="47" t="s">
        <v>16</v>
      </c>
      <c r="C456" s="47" t="s">
        <v>373</v>
      </c>
      <c r="D456" s="47" t="s">
        <v>123</v>
      </c>
      <c r="E456" s="47"/>
      <c r="F456" s="71">
        <f>350+1038.2964</f>
        <v>1388.2964</v>
      </c>
      <c r="G456" s="9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4" customFormat="1" ht="15.75" outlineLevel="5">
      <c r="A457" s="58" t="s">
        <v>212</v>
      </c>
      <c r="B457" s="9" t="s">
        <v>16</v>
      </c>
      <c r="C457" s="9" t="s">
        <v>274</v>
      </c>
      <c r="D457" s="9" t="s">
        <v>5</v>
      </c>
      <c r="E457" s="9"/>
      <c r="F457" s="68">
        <f>F466+F458+F462</f>
        <v>3635.739</v>
      </c>
      <c r="G457" s="9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4" customFormat="1" ht="19.5" customHeight="1" outlineLevel="5">
      <c r="A458" s="73" t="s">
        <v>154</v>
      </c>
      <c r="B458" s="19" t="s">
        <v>16</v>
      </c>
      <c r="C458" s="19" t="s">
        <v>281</v>
      </c>
      <c r="D458" s="19" t="s">
        <v>5</v>
      </c>
      <c r="E458" s="19"/>
      <c r="F458" s="20">
        <f>F459</f>
        <v>2900</v>
      </c>
      <c r="G458" s="9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4" customFormat="1" ht="47.25" outlineLevel="5">
      <c r="A459" s="52" t="s">
        <v>390</v>
      </c>
      <c r="B459" s="54" t="s">
        <v>16</v>
      </c>
      <c r="C459" s="54" t="s">
        <v>391</v>
      </c>
      <c r="D459" s="54" t="s">
        <v>5</v>
      </c>
      <c r="E459" s="54"/>
      <c r="F459" s="84">
        <f>F460</f>
        <v>2900</v>
      </c>
      <c r="G459" s="9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4" customFormat="1" ht="15.75" outlineLevel="5">
      <c r="A460" s="5" t="s">
        <v>115</v>
      </c>
      <c r="B460" s="6" t="s">
        <v>16</v>
      </c>
      <c r="C460" s="6" t="s">
        <v>391</v>
      </c>
      <c r="D460" s="6" t="s">
        <v>116</v>
      </c>
      <c r="E460" s="6"/>
      <c r="F460" s="82">
        <f>F461</f>
        <v>2900</v>
      </c>
      <c r="G460" s="9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4" customFormat="1" ht="15.75" outlineLevel="5">
      <c r="A461" s="51" t="s">
        <v>84</v>
      </c>
      <c r="B461" s="47" t="s">
        <v>16</v>
      </c>
      <c r="C461" s="47" t="s">
        <v>391</v>
      </c>
      <c r="D461" s="47" t="s">
        <v>85</v>
      </c>
      <c r="E461" s="47"/>
      <c r="F461" s="83">
        <v>2900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15.75" outlineLevel="5">
      <c r="A462" s="73" t="s">
        <v>150</v>
      </c>
      <c r="B462" s="19" t="s">
        <v>16</v>
      </c>
      <c r="C462" s="19" t="s">
        <v>275</v>
      </c>
      <c r="D462" s="19" t="s">
        <v>5</v>
      </c>
      <c r="E462" s="19"/>
      <c r="F462" s="20">
        <f>F463</f>
        <v>300</v>
      </c>
      <c r="G462" s="9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4" customFormat="1" ht="47.25" outlineLevel="5">
      <c r="A463" s="52" t="s">
        <v>390</v>
      </c>
      <c r="B463" s="54" t="s">
        <v>16</v>
      </c>
      <c r="C463" s="54" t="s">
        <v>426</v>
      </c>
      <c r="D463" s="54" t="s">
        <v>5</v>
      </c>
      <c r="E463" s="54"/>
      <c r="F463" s="84">
        <f>F464</f>
        <v>300</v>
      </c>
      <c r="G463" s="9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4" customFormat="1" ht="15.75" outlineLevel="5">
      <c r="A464" s="5" t="s">
        <v>115</v>
      </c>
      <c r="B464" s="6" t="s">
        <v>16</v>
      </c>
      <c r="C464" s="6" t="s">
        <v>426</v>
      </c>
      <c r="D464" s="6" t="s">
        <v>116</v>
      </c>
      <c r="E464" s="6"/>
      <c r="F464" s="82">
        <f>F465</f>
        <v>300</v>
      </c>
      <c r="G464" s="9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4" customFormat="1" ht="15.75" outlineLevel="5">
      <c r="A465" s="51" t="s">
        <v>84</v>
      </c>
      <c r="B465" s="47" t="s">
        <v>16</v>
      </c>
      <c r="C465" s="47" t="s">
        <v>426</v>
      </c>
      <c r="D465" s="47" t="s">
        <v>85</v>
      </c>
      <c r="E465" s="47"/>
      <c r="F465" s="83">
        <v>300</v>
      </c>
      <c r="G465" s="9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4" customFormat="1" ht="31.5" outlineLevel="5">
      <c r="A466" s="73" t="s">
        <v>160</v>
      </c>
      <c r="B466" s="19" t="s">
        <v>16</v>
      </c>
      <c r="C466" s="19" t="s">
        <v>293</v>
      </c>
      <c r="D466" s="19" t="s">
        <v>5</v>
      </c>
      <c r="E466" s="19"/>
      <c r="F466" s="20">
        <f>F467</f>
        <v>435.739</v>
      </c>
      <c r="G466" s="9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4" customFormat="1" ht="15.75" outlineLevel="5">
      <c r="A467" s="5" t="s">
        <v>121</v>
      </c>
      <c r="B467" s="6" t="s">
        <v>16</v>
      </c>
      <c r="C467" s="6" t="s">
        <v>292</v>
      </c>
      <c r="D467" s="6" t="s">
        <v>119</v>
      </c>
      <c r="E467" s="6"/>
      <c r="F467" s="7">
        <f>F468</f>
        <v>435.739</v>
      </c>
      <c r="G467" s="9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4" customFormat="1" ht="31.5" outlineLevel="5">
      <c r="A468" s="46" t="s">
        <v>122</v>
      </c>
      <c r="B468" s="47" t="s">
        <v>16</v>
      </c>
      <c r="C468" s="47" t="s">
        <v>292</v>
      </c>
      <c r="D468" s="47" t="s">
        <v>120</v>
      </c>
      <c r="E468" s="47"/>
      <c r="F468" s="48">
        <v>435.739</v>
      </c>
      <c r="G468" s="9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4" customFormat="1" ht="15.75" outlineLevel="5">
      <c r="A469" s="59" t="s">
        <v>46</v>
      </c>
      <c r="B469" s="30" t="s">
        <v>23</v>
      </c>
      <c r="C469" s="30" t="s">
        <v>235</v>
      </c>
      <c r="D469" s="30" t="s">
        <v>5</v>
      </c>
      <c r="E469" s="30"/>
      <c r="F469" s="57">
        <f>F470+F475</f>
        <v>25659.4872</v>
      </c>
      <c r="G469" s="95">
        <f aca="true" t="shared" si="43" ref="G469:V469">G471</f>
        <v>0</v>
      </c>
      <c r="H469" s="10">
        <f t="shared" si="43"/>
        <v>0</v>
      </c>
      <c r="I469" s="10">
        <f t="shared" si="43"/>
        <v>0</v>
      </c>
      <c r="J469" s="10">
        <f t="shared" si="43"/>
        <v>0</v>
      </c>
      <c r="K469" s="10">
        <f t="shared" si="43"/>
        <v>0</v>
      </c>
      <c r="L469" s="10">
        <f t="shared" si="43"/>
        <v>0</v>
      </c>
      <c r="M469" s="10">
        <f t="shared" si="43"/>
        <v>0</v>
      </c>
      <c r="N469" s="10">
        <f t="shared" si="43"/>
        <v>0</v>
      </c>
      <c r="O469" s="10">
        <f t="shared" si="43"/>
        <v>0</v>
      </c>
      <c r="P469" s="10">
        <f t="shared" si="43"/>
        <v>0</v>
      </c>
      <c r="Q469" s="10">
        <f t="shared" si="43"/>
        <v>0</v>
      </c>
      <c r="R469" s="10">
        <f t="shared" si="43"/>
        <v>0</v>
      </c>
      <c r="S469" s="10">
        <f t="shared" si="43"/>
        <v>0</v>
      </c>
      <c r="T469" s="10">
        <f t="shared" si="43"/>
        <v>0</v>
      </c>
      <c r="U469" s="10">
        <f t="shared" si="43"/>
        <v>0</v>
      </c>
      <c r="V469" s="10">
        <f t="shared" si="43"/>
        <v>0</v>
      </c>
    </row>
    <row r="470" spans="1:22" s="24" customFormat="1" ht="31.5" outlineLevel="5">
      <c r="A470" s="21" t="s">
        <v>130</v>
      </c>
      <c r="B470" s="9" t="s">
        <v>23</v>
      </c>
      <c r="C470" s="9" t="s">
        <v>236</v>
      </c>
      <c r="D470" s="9" t="s">
        <v>5</v>
      </c>
      <c r="E470" s="9"/>
      <c r="F470" s="10">
        <f>F471</f>
        <v>4845</v>
      </c>
      <c r="G470" s="95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s="24" customFormat="1" ht="31.5" outlineLevel="5">
      <c r="A471" s="21" t="s">
        <v>132</v>
      </c>
      <c r="B471" s="12" t="s">
        <v>23</v>
      </c>
      <c r="C471" s="12" t="s">
        <v>237</v>
      </c>
      <c r="D471" s="12" t="s">
        <v>5</v>
      </c>
      <c r="E471" s="12"/>
      <c r="F471" s="13">
        <f>F472</f>
        <v>4845</v>
      </c>
      <c r="G471" s="93">
        <f aca="true" t="shared" si="44" ref="G471:V472">G472</f>
        <v>0</v>
      </c>
      <c r="H471" s="13">
        <f t="shared" si="44"/>
        <v>0</v>
      </c>
      <c r="I471" s="13">
        <f t="shared" si="44"/>
        <v>0</v>
      </c>
      <c r="J471" s="13">
        <f t="shared" si="44"/>
        <v>0</v>
      </c>
      <c r="K471" s="13">
        <f t="shared" si="44"/>
        <v>0</v>
      </c>
      <c r="L471" s="13">
        <f t="shared" si="44"/>
        <v>0</v>
      </c>
      <c r="M471" s="13">
        <f t="shared" si="44"/>
        <v>0</v>
      </c>
      <c r="N471" s="13">
        <f t="shared" si="44"/>
        <v>0</v>
      </c>
      <c r="O471" s="13">
        <f t="shared" si="44"/>
        <v>0</v>
      </c>
      <c r="P471" s="13">
        <f t="shared" si="44"/>
        <v>0</v>
      </c>
      <c r="Q471" s="13">
        <f t="shared" si="44"/>
        <v>0</v>
      </c>
      <c r="R471" s="13">
        <f t="shared" si="44"/>
        <v>0</v>
      </c>
      <c r="S471" s="13">
        <f t="shared" si="44"/>
        <v>0</v>
      </c>
      <c r="T471" s="13">
        <f t="shared" si="44"/>
        <v>0</v>
      </c>
      <c r="U471" s="13">
        <f t="shared" si="44"/>
        <v>0</v>
      </c>
      <c r="V471" s="13">
        <f t="shared" si="44"/>
        <v>0</v>
      </c>
    </row>
    <row r="472" spans="1:22" s="24" customFormat="1" ht="47.25" outlineLevel="5">
      <c r="A472" s="56" t="s">
        <v>170</v>
      </c>
      <c r="B472" s="19" t="s">
        <v>23</v>
      </c>
      <c r="C472" s="19" t="s">
        <v>309</v>
      </c>
      <c r="D472" s="19" t="s">
        <v>5</v>
      </c>
      <c r="E472" s="19"/>
      <c r="F472" s="20">
        <f>F473</f>
        <v>4845</v>
      </c>
      <c r="G472" s="94">
        <f t="shared" si="44"/>
        <v>0</v>
      </c>
      <c r="H472" s="7">
        <f t="shared" si="44"/>
        <v>0</v>
      </c>
      <c r="I472" s="7">
        <f t="shared" si="44"/>
        <v>0</v>
      </c>
      <c r="J472" s="7">
        <f t="shared" si="44"/>
        <v>0</v>
      </c>
      <c r="K472" s="7">
        <f t="shared" si="44"/>
        <v>0</v>
      </c>
      <c r="L472" s="7">
        <f t="shared" si="44"/>
        <v>0</v>
      </c>
      <c r="M472" s="7">
        <f t="shared" si="44"/>
        <v>0</v>
      </c>
      <c r="N472" s="7">
        <f t="shared" si="44"/>
        <v>0</v>
      </c>
      <c r="O472" s="7">
        <f t="shared" si="44"/>
        <v>0</v>
      </c>
      <c r="P472" s="7">
        <f t="shared" si="44"/>
        <v>0</v>
      </c>
      <c r="Q472" s="7">
        <f t="shared" si="44"/>
        <v>0</v>
      </c>
      <c r="R472" s="7">
        <f t="shared" si="44"/>
        <v>0</v>
      </c>
      <c r="S472" s="7">
        <f t="shared" si="44"/>
        <v>0</v>
      </c>
      <c r="T472" s="7">
        <f t="shared" si="44"/>
        <v>0</v>
      </c>
      <c r="U472" s="7">
        <f t="shared" si="44"/>
        <v>0</v>
      </c>
      <c r="V472" s="7">
        <f t="shared" si="44"/>
        <v>0</v>
      </c>
    </row>
    <row r="473" spans="1:22" s="24" customFormat="1" ht="15.75" outlineLevel="5">
      <c r="A473" s="5" t="s">
        <v>121</v>
      </c>
      <c r="B473" s="6" t="s">
        <v>23</v>
      </c>
      <c r="C473" s="6" t="s">
        <v>309</v>
      </c>
      <c r="D473" s="6" t="s">
        <v>119</v>
      </c>
      <c r="E473" s="6"/>
      <c r="F473" s="7">
        <f>F474</f>
        <v>4845</v>
      </c>
      <c r="G473" s="9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4" customFormat="1" ht="31.5" outlineLevel="5">
      <c r="A474" s="46" t="s">
        <v>122</v>
      </c>
      <c r="B474" s="47" t="s">
        <v>23</v>
      </c>
      <c r="C474" s="47" t="s">
        <v>309</v>
      </c>
      <c r="D474" s="47" t="s">
        <v>120</v>
      </c>
      <c r="E474" s="47"/>
      <c r="F474" s="48">
        <v>4845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s="24" customFormat="1" ht="15.75" outlineLevel="5">
      <c r="A475" s="14" t="s">
        <v>139</v>
      </c>
      <c r="B475" s="9" t="s">
        <v>23</v>
      </c>
      <c r="C475" s="9" t="s">
        <v>235</v>
      </c>
      <c r="D475" s="9" t="s">
        <v>5</v>
      </c>
      <c r="E475" s="9"/>
      <c r="F475" s="68">
        <f>F476</f>
        <v>20814.4872</v>
      </c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s="24" customFormat="1" ht="31.5" outlineLevel="5">
      <c r="A476" s="8" t="s">
        <v>387</v>
      </c>
      <c r="B476" s="9" t="s">
        <v>23</v>
      </c>
      <c r="C476" s="9" t="s">
        <v>361</v>
      </c>
      <c r="D476" s="9" t="s">
        <v>5</v>
      </c>
      <c r="E476" s="9"/>
      <c r="F476" s="68">
        <f>F477</f>
        <v>20814.4872</v>
      </c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s="24" customFormat="1" ht="47.25" outlineLevel="5">
      <c r="A477" s="56" t="s">
        <v>411</v>
      </c>
      <c r="B477" s="19" t="s">
        <v>23</v>
      </c>
      <c r="C477" s="19" t="s">
        <v>410</v>
      </c>
      <c r="D477" s="19" t="s">
        <v>5</v>
      </c>
      <c r="E477" s="19"/>
      <c r="F477" s="69">
        <f>F478</f>
        <v>20814.4872</v>
      </c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s="24" customFormat="1" ht="15.75" outlineLevel="5">
      <c r="A478" s="5" t="s">
        <v>352</v>
      </c>
      <c r="B478" s="6" t="s">
        <v>23</v>
      </c>
      <c r="C478" s="6" t="s">
        <v>410</v>
      </c>
      <c r="D478" s="6" t="s">
        <v>351</v>
      </c>
      <c r="E478" s="6"/>
      <c r="F478" s="70">
        <f>F479</f>
        <v>20814.4872</v>
      </c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s="24" customFormat="1" ht="33.75" customHeight="1" outlineLevel="5">
      <c r="A479" s="46" t="s">
        <v>353</v>
      </c>
      <c r="B479" s="47" t="s">
        <v>23</v>
      </c>
      <c r="C479" s="47" t="s">
        <v>410</v>
      </c>
      <c r="D479" s="47" t="s">
        <v>350</v>
      </c>
      <c r="E479" s="47"/>
      <c r="F479" s="71">
        <v>20814.4872</v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s="24" customFormat="1" ht="15.75" outlineLevel="5">
      <c r="A480" s="59" t="s">
        <v>171</v>
      </c>
      <c r="B480" s="30" t="s">
        <v>172</v>
      </c>
      <c r="C480" s="30" t="s">
        <v>235</v>
      </c>
      <c r="D480" s="30" t="s">
        <v>5</v>
      </c>
      <c r="E480" s="30"/>
      <c r="F480" s="57">
        <f>F481</f>
        <v>100</v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s="24" customFormat="1" ht="15.75" outlineLevel="5">
      <c r="A481" s="14" t="s">
        <v>346</v>
      </c>
      <c r="B481" s="9" t="s">
        <v>172</v>
      </c>
      <c r="C481" s="9" t="s">
        <v>310</v>
      </c>
      <c r="D481" s="9" t="s">
        <v>5</v>
      </c>
      <c r="E481" s="9"/>
      <c r="F481" s="10">
        <f>F482</f>
        <v>100</v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s="24" customFormat="1" ht="33" customHeight="1" outlineLevel="5">
      <c r="A482" s="56" t="s">
        <v>174</v>
      </c>
      <c r="B482" s="19" t="s">
        <v>172</v>
      </c>
      <c r="C482" s="19" t="s">
        <v>311</v>
      </c>
      <c r="D482" s="19" t="s">
        <v>5</v>
      </c>
      <c r="E482" s="19"/>
      <c r="F482" s="20">
        <f>F483</f>
        <v>100</v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s="24" customFormat="1" ht="15.75" outlineLevel="5">
      <c r="A483" s="5" t="s">
        <v>92</v>
      </c>
      <c r="B483" s="6" t="s">
        <v>173</v>
      </c>
      <c r="C483" s="6" t="s">
        <v>311</v>
      </c>
      <c r="D483" s="6" t="s">
        <v>93</v>
      </c>
      <c r="E483" s="6"/>
      <c r="F483" s="7">
        <f>F484</f>
        <v>100</v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s="24" customFormat="1" ht="31.5" outlineLevel="5">
      <c r="A484" s="46" t="s">
        <v>94</v>
      </c>
      <c r="B484" s="47" t="s">
        <v>172</v>
      </c>
      <c r="C484" s="47" t="s">
        <v>311</v>
      </c>
      <c r="D484" s="47" t="s">
        <v>95</v>
      </c>
      <c r="E484" s="47"/>
      <c r="F484" s="48">
        <v>100</v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s="24" customFormat="1" ht="18.75" outlineLevel="5">
      <c r="A485" s="16" t="s">
        <v>76</v>
      </c>
      <c r="B485" s="17" t="s">
        <v>49</v>
      </c>
      <c r="C485" s="17" t="s">
        <v>235</v>
      </c>
      <c r="D485" s="17" t="s">
        <v>5</v>
      </c>
      <c r="E485" s="17"/>
      <c r="F485" s="18">
        <f>F486+F492</f>
        <v>2300</v>
      </c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s="24" customFormat="1" ht="15.75" outlineLevel="5">
      <c r="A486" s="8" t="s">
        <v>39</v>
      </c>
      <c r="B486" s="9" t="s">
        <v>17</v>
      </c>
      <c r="C486" s="9" t="s">
        <v>235</v>
      </c>
      <c r="D486" s="9" t="s">
        <v>5</v>
      </c>
      <c r="E486" s="9"/>
      <c r="F486" s="10">
        <f>F487</f>
        <v>300</v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s="24" customFormat="1" ht="15.75" outlineLevel="5">
      <c r="A487" s="53" t="s">
        <v>219</v>
      </c>
      <c r="B487" s="19" t="s">
        <v>17</v>
      </c>
      <c r="C487" s="19" t="s">
        <v>312</v>
      </c>
      <c r="D487" s="19" t="s">
        <v>5</v>
      </c>
      <c r="E487" s="19"/>
      <c r="F487" s="20">
        <f>F488</f>
        <v>300</v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s="24" customFormat="1" ht="36" customHeight="1" outlineLevel="5">
      <c r="A488" s="56" t="s">
        <v>175</v>
      </c>
      <c r="B488" s="19" t="s">
        <v>17</v>
      </c>
      <c r="C488" s="19" t="s">
        <v>313</v>
      </c>
      <c r="D488" s="19" t="s">
        <v>5</v>
      </c>
      <c r="E488" s="19"/>
      <c r="F488" s="20">
        <f>F489+F490</f>
        <v>300</v>
      </c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s="24" customFormat="1" ht="22.5" customHeight="1" outlineLevel="5">
      <c r="A489" s="5" t="s">
        <v>329</v>
      </c>
      <c r="B489" s="6" t="s">
        <v>17</v>
      </c>
      <c r="C489" s="6" t="s">
        <v>313</v>
      </c>
      <c r="D489" s="6" t="s">
        <v>330</v>
      </c>
      <c r="E489" s="6"/>
      <c r="F489" s="7">
        <v>30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s="24" customFormat="1" ht="15.75" outlineLevel="5">
      <c r="A490" s="5" t="s">
        <v>92</v>
      </c>
      <c r="B490" s="6" t="s">
        <v>17</v>
      </c>
      <c r="C490" s="6" t="s">
        <v>313</v>
      </c>
      <c r="D490" s="6" t="s">
        <v>93</v>
      </c>
      <c r="E490" s="6"/>
      <c r="F490" s="7">
        <f>F491</f>
        <v>270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s="24" customFormat="1" ht="31.5" outlineLevel="5">
      <c r="A491" s="46" t="s">
        <v>94</v>
      </c>
      <c r="B491" s="47" t="s">
        <v>17</v>
      </c>
      <c r="C491" s="47" t="s">
        <v>313</v>
      </c>
      <c r="D491" s="47" t="s">
        <v>95</v>
      </c>
      <c r="E491" s="47"/>
      <c r="F491" s="48">
        <f>92+178</f>
        <v>270</v>
      </c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s="24" customFormat="1" ht="15.75" outlineLevel="5">
      <c r="A492" s="8" t="s">
        <v>415</v>
      </c>
      <c r="B492" s="9" t="s">
        <v>412</v>
      </c>
      <c r="C492" s="9" t="s">
        <v>235</v>
      </c>
      <c r="D492" s="9" t="s">
        <v>5</v>
      </c>
      <c r="E492" s="9"/>
      <c r="F492" s="10">
        <f>F493</f>
        <v>2000</v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s="24" customFormat="1" ht="15.75" outlineLevel="5">
      <c r="A493" s="53" t="s">
        <v>219</v>
      </c>
      <c r="B493" s="19" t="s">
        <v>412</v>
      </c>
      <c r="C493" s="19" t="s">
        <v>312</v>
      </c>
      <c r="D493" s="19" t="s">
        <v>5</v>
      </c>
      <c r="E493" s="19"/>
      <c r="F493" s="20">
        <f>F494</f>
        <v>2000</v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s="24" customFormat="1" ht="31.5" outlineLevel="5">
      <c r="A494" s="56" t="s">
        <v>414</v>
      </c>
      <c r="B494" s="19" t="s">
        <v>412</v>
      </c>
      <c r="C494" s="19" t="s">
        <v>413</v>
      </c>
      <c r="D494" s="19" t="s">
        <v>5</v>
      </c>
      <c r="E494" s="19"/>
      <c r="F494" s="20">
        <f>F495</f>
        <v>2000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s="24" customFormat="1" ht="15.75" outlineLevel="5">
      <c r="A495" s="5" t="s">
        <v>92</v>
      </c>
      <c r="B495" s="6" t="s">
        <v>412</v>
      </c>
      <c r="C495" s="6" t="s">
        <v>413</v>
      </c>
      <c r="D495" s="6" t="s">
        <v>93</v>
      </c>
      <c r="E495" s="6"/>
      <c r="F495" s="7">
        <f>F496</f>
        <v>2000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s="24" customFormat="1" ht="31.5" outlineLevel="5">
      <c r="A496" s="46" t="s">
        <v>94</v>
      </c>
      <c r="B496" s="47" t="s">
        <v>412</v>
      </c>
      <c r="C496" s="47" t="s">
        <v>413</v>
      </c>
      <c r="D496" s="47" t="s">
        <v>95</v>
      </c>
      <c r="E496" s="47"/>
      <c r="F496" s="48">
        <v>2000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s="24" customFormat="1" ht="18.75" outlineLevel="5">
      <c r="A497" s="16" t="s">
        <v>73</v>
      </c>
      <c r="B497" s="17" t="s">
        <v>74</v>
      </c>
      <c r="C497" s="17" t="s">
        <v>235</v>
      </c>
      <c r="D497" s="17" t="s">
        <v>5</v>
      </c>
      <c r="E497" s="17"/>
      <c r="F497" s="18">
        <f aca="true" t="shared" si="45" ref="F497:F502">F498</f>
        <v>2200</v>
      </c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s="24" customFormat="1" ht="31.5" customHeight="1" outlineLevel="5">
      <c r="A498" s="66" t="s">
        <v>48</v>
      </c>
      <c r="B498" s="64" t="s">
        <v>75</v>
      </c>
      <c r="C498" s="64" t="s">
        <v>314</v>
      </c>
      <c r="D498" s="64" t="s">
        <v>5</v>
      </c>
      <c r="E498" s="64"/>
      <c r="F498" s="65">
        <f t="shared" si="45"/>
        <v>2200</v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s="24" customFormat="1" ht="31.5" customHeight="1" outlineLevel="5">
      <c r="A499" s="21" t="s">
        <v>130</v>
      </c>
      <c r="B499" s="12" t="s">
        <v>75</v>
      </c>
      <c r="C499" s="12" t="s">
        <v>236</v>
      </c>
      <c r="D499" s="12" t="s">
        <v>5</v>
      </c>
      <c r="E499" s="12"/>
      <c r="F499" s="13">
        <f t="shared" si="45"/>
        <v>2200</v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s="24" customFormat="1" ht="31.5" outlineLevel="5">
      <c r="A500" s="21" t="s">
        <v>132</v>
      </c>
      <c r="B500" s="9" t="s">
        <v>75</v>
      </c>
      <c r="C500" s="9" t="s">
        <v>237</v>
      </c>
      <c r="D500" s="9" t="s">
        <v>5</v>
      </c>
      <c r="E500" s="9"/>
      <c r="F500" s="10">
        <f t="shared" si="45"/>
        <v>2200</v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s="24" customFormat="1" ht="31.5" outlineLevel="5">
      <c r="A501" s="56" t="s">
        <v>176</v>
      </c>
      <c r="B501" s="19" t="s">
        <v>75</v>
      </c>
      <c r="C501" s="19" t="s">
        <v>315</v>
      </c>
      <c r="D501" s="19" t="s">
        <v>5</v>
      </c>
      <c r="E501" s="19"/>
      <c r="F501" s="20">
        <f t="shared" si="45"/>
        <v>2200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s="24" customFormat="1" ht="15.75" outlineLevel="5">
      <c r="A502" s="5" t="s">
        <v>115</v>
      </c>
      <c r="B502" s="6" t="s">
        <v>75</v>
      </c>
      <c r="C502" s="6" t="s">
        <v>315</v>
      </c>
      <c r="D502" s="6" t="s">
        <v>116</v>
      </c>
      <c r="E502" s="6"/>
      <c r="F502" s="7">
        <f t="shared" si="45"/>
        <v>2200</v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s="24" customFormat="1" ht="47.25" outlineLevel="5">
      <c r="A503" s="51" t="s">
        <v>190</v>
      </c>
      <c r="B503" s="47" t="s">
        <v>75</v>
      </c>
      <c r="C503" s="47" t="s">
        <v>315</v>
      </c>
      <c r="D503" s="47" t="s">
        <v>83</v>
      </c>
      <c r="E503" s="47"/>
      <c r="F503" s="48">
        <v>2200</v>
      </c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s="24" customFormat="1" ht="31.5" outlineLevel="5">
      <c r="A504" s="16" t="s">
        <v>68</v>
      </c>
      <c r="B504" s="17" t="s">
        <v>69</v>
      </c>
      <c r="C504" s="17" t="s">
        <v>314</v>
      </c>
      <c r="D504" s="17" t="s">
        <v>5</v>
      </c>
      <c r="E504" s="17"/>
      <c r="F504" s="18">
        <f>F505</f>
        <v>100</v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s="24" customFormat="1" ht="15.75" outlineLevel="5">
      <c r="A505" s="8" t="s">
        <v>30</v>
      </c>
      <c r="B505" s="9" t="s">
        <v>70</v>
      </c>
      <c r="C505" s="9" t="s">
        <v>314</v>
      </c>
      <c r="D505" s="9" t="s">
        <v>5</v>
      </c>
      <c r="E505" s="9"/>
      <c r="F505" s="10">
        <f>F506</f>
        <v>100</v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s="24" customFormat="1" ht="31.5" outlineLevel="5">
      <c r="A506" s="21" t="s">
        <v>130</v>
      </c>
      <c r="B506" s="9" t="s">
        <v>70</v>
      </c>
      <c r="C506" s="9" t="s">
        <v>236</v>
      </c>
      <c r="D506" s="9" t="s">
        <v>5</v>
      </c>
      <c r="E506" s="9"/>
      <c r="F506" s="10">
        <f>F507</f>
        <v>100</v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s="24" customFormat="1" ht="31.5" outlineLevel="5">
      <c r="A507" s="21" t="s">
        <v>132</v>
      </c>
      <c r="B507" s="12" t="s">
        <v>70</v>
      </c>
      <c r="C507" s="12" t="s">
        <v>237</v>
      </c>
      <c r="D507" s="12" t="s">
        <v>5</v>
      </c>
      <c r="E507" s="12"/>
      <c r="F507" s="13">
        <f>F508</f>
        <v>100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s="24" customFormat="1" ht="31.5" outlineLevel="5">
      <c r="A508" s="49" t="s">
        <v>177</v>
      </c>
      <c r="B508" s="19" t="s">
        <v>70</v>
      </c>
      <c r="C508" s="19" t="s">
        <v>316</v>
      </c>
      <c r="D508" s="19" t="s">
        <v>5</v>
      </c>
      <c r="E508" s="19"/>
      <c r="F508" s="20">
        <f>F509</f>
        <v>100</v>
      </c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s="24" customFormat="1" ht="15.75" outlineLevel="5">
      <c r="A509" s="5" t="s">
        <v>125</v>
      </c>
      <c r="B509" s="6" t="s">
        <v>70</v>
      </c>
      <c r="C509" s="6" t="s">
        <v>316</v>
      </c>
      <c r="D509" s="6" t="s">
        <v>205</v>
      </c>
      <c r="E509" s="6"/>
      <c r="F509" s="7">
        <v>100</v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s="24" customFormat="1" ht="48" customHeight="1" outlineLevel="5">
      <c r="A510" s="16" t="s">
        <v>78</v>
      </c>
      <c r="B510" s="17" t="s">
        <v>77</v>
      </c>
      <c r="C510" s="17" t="s">
        <v>314</v>
      </c>
      <c r="D510" s="17" t="s">
        <v>5</v>
      </c>
      <c r="E510" s="17"/>
      <c r="F510" s="67">
        <f aca="true" t="shared" si="46" ref="F510:F518">F511</f>
        <v>21210</v>
      </c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s="24" customFormat="1" ht="47.25" outlineLevel="5">
      <c r="A511" s="21" t="s">
        <v>80</v>
      </c>
      <c r="B511" s="9" t="s">
        <v>79</v>
      </c>
      <c r="C511" s="9" t="s">
        <v>314</v>
      </c>
      <c r="D511" s="9" t="s">
        <v>5</v>
      </c>
      <c r="E511" s="9"/>
      <c r="F511" s="68">
        <f t="shared" si="46"/>
        <v>21210</v>
      </c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s="24" customFormat="1" ht="31.5" outlineLevel="5">
      <c r="A512" s="21" t="s">
        <v>130</v>
      </c>
      <c r="B512" s="9" t="s">
        <v>79</v>
      </c>
      <c r="C512" s="9" t="s">
        <v>236</v>
      </c>
      <c r="D512" s="9" t="s">
        <v>5</v>
      </c>
      <c r="E512" s="9"/>
      <c r="F512" s="68">
        <f t="shared" si="46"/>
        <v>21210</v>
      </c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s="24" customFormat="1" ht="31.5" outlineLevel="5">
      <c r="A513" s="21" t="s">
        <v>132</v>
      </c>
      <c r="B513" s="12" t="s">
        <v>79</v>
      </c>
      <c r="C513" s="12" t="s">
        <v>237</v>
      </c>
      <c r="D513" s="12" t="s">
        <v>5</v>
      </c>
      <c r="E513" s="12"/>
      <c r="F513" s="72">
        <f>F514+F517</f>
        <v>21210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s="24" customFormat="1" ht="47.25" outlineLevel="5">
      <c r="A514" s="5" t="s">
        <v>178</v>
      </c>
      <c r="B514" s="6" t="s">
        <v>79</v>
      </c>
      <c r="C514" s="6" t="s">
        <v>317</v>
      </c>
      <c r="D514" s="6" t="s">
        <v>5</v>
      </c>
      <c r="E514" s="6"/>
      <c r="F514" s="70">
        <f t="shared" si="46"/>
        <v>3396.371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s="24" customFormat="1" ht="15.75" outlineLevel="5">
      <c r="A515" s="5" t="s">
        <v>128</v>
      </c>
      <c r="B515" s="6" t="s">
        <v>79</v>
      </c>
      <c r="C515" s="6" t="s">
        <v>317</v>
      </c>
      <c r="D515" s="6" t="s">
        <v>129</v>
      </c>
      <c r="E515" s="6"/>
      <c r="F515" s="70">
        <f t="shared" si="46"/>
        <v>3396.371</v>
      </c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s="24" customFormat="1" ht="15.75" outlineLevel="5">
      <c r="A516" s="46" t="s">
        <v>126</v>
      </c>
      <c r="B516" s="47" t="s">
        <v>79</v>
      </c>
      <c r="C516" s="47" t="s">
        <v>317</v>
      </c>
      <c r="D516" s="47" t="s">
        <v>127</v>
      </c>
      <c r="E516" s="47"/>
      <c r="F516" s="71">
        <v>3396.371</v>
      </c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s="24" customFormat="1" ht="47.25" outlineLevel="5">
      <c r="A517" s="5" t="s">
        <v>369</v>
      </c>
      <c r="B517" s="6" t="s">
        <v>79</v>
      </c>
      <c r="C517" s="6" t="s">
        <v>365</v>
      </c>
      <c r="D517" s="6" t="s">
        <v>5</v>
      </c>
      <c r="E517" s="6"/>
      <c r="F517" s="70">
        <f t="shared" si="46"/>
        <v>17813.629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s="24" customFormat="1" ht="15.75" outlineLevel="5">
      <c r="A518" s="5" t="s">
        <v>128</v>
      </c>
      <c r="B518" s="6" t="s">
        <v>79</v>
      </c>
      <c r="C518" s="6" t="s">
        <v>365</v>
      </c>
      <c r="D518" s="6" t="s">
        <v>129</v>
      </c>
      <c r="E518" s="6"/>
      <c r="F518" s="70">
        <f t="shared" si="46"/>
        <v>17813.629</v>
      </c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s="24" customFormat="1" ht="15.75" outlineLevel="5">
      <c r="A519" s="46" t="s">
        <v>126</v>
      </c>
      <c r="B519" s="47" t="s">
        <v>79</v>
      </c>
      <c r="C519" s="47" t="s">
        <v>365</v>
      </c>
      <c r="D519" s="47" t="s">
        <v>127</v>
      </c>
      <c r="E519" s="47"/>
      <c r="F519" s="71">
        <v>17813.629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5" ht="18.75">
      <c r="A520" s="111" t="s">
        <v>24</v>
      </c>
      <c r="B520" s="111"/>
      <c r="C520" s="111"/>
      <c r="D520" s="111"/>
      <c r="E520" s="111"/>
      <c r="F520" s="104">
        <f>F13+F183+F190+F243+F287+F406+F177+F444+F485+F497+F504+F510</f>
        <v>944973.00629</v>
      </c>
      <c r="G520" s="11" t="e">
        <f>#REF!+G444+#REF!+G406+G287+G243+G190+G183+G13</f>
        <v>#REF!</v>
      </c>
      <c r="H520" s="11" t="e">
        <f>#REF!+H444+#REF!+H406+H287+H243+H190+H183+H13</f>
        <v>#REF!</v>
      </c>
      <c r="I520" s="11" t="e">
        <f>#REF!+I444+#REF!+I406+I287+I243+I190+I183+I13</f>
        <v>#REF!</v>
      </c>
      <c r="J520" s="11" t="e">
        <f>#REF!+J444+#REF!+J406+J287+J243+J190+J183+J13</f>
        <v>#REF!</v>
      </c>
      <c r="K520" s="11" t="e">
        <f>#REF!+K444+#REF!+K406+K287+K243+K190+K183+K13</f>
        <v>#REF!</v>
      </c>
      <c r="L520" s="11" t="e">
        <f>#REF!+L444+#REF!+L406+L287+L243+L190+L183+L13</f>
        <v>#REF!</v>
      </c>
      <c r="M520" s="11" t="e">
        <f>#REF!+M444+#REF!+M406+M287+M243+M190+M183+M13</f>
        <v>#REF!</v>
      </c>
      <c r="N520" s="11" t="e">
        <f>#REF!+N444+#REF!+N406+N287+N243+N190+N183+N13</f>
        <v>#REF!</v>
      </c>
      <c r="O520" s="11" t="e">
        <f>#REF!+O444+#REF!+O406+O287+O243+O190+O183+O13</f>
        <v>#REF!</v>
      </c>
      <c r="P520" s="11" t="e">
        <f>#REF!+P444+#REF!+P406+P287+P243+P190+P183+P13</f>
        <v>#REF!</v>
      </c>
      <c r="Q520" s="11" t="e">
        <f>#REF!+Q444+#REF!+Q406+Q287+Q243+Q190+Q183+Q13</f>
        <v>#REF!</v>
      </c>
      <c r="R520" s="11" t="e">
        <f>#REF!+R444+#REF!+R406+R287+R243+R190+R183+R13</f>
        <v>#REF!</v>
      </c>
      <c r="S520" s="11" t="e">
        <f>#REF!+S444+#REF!+S406+S287+S243+S190+S183+S13</f>
        <v>#REF!</v>
      </c>
      <c r="T520" s="11" t="e">
        <f>#REF!+T444+#REF!+T406+T287+T243+T190+T183+T13</f>
        <v>#REF!</v>
      </c>
      <c r="U520" s="11" t="e">
        <f>#REF!+U444+#REF!+U406+U287+U243+U190+U183+U13</f>
        <v>#REF!</v>
      </c>
      <c r="V520" s="11" t="e">
        <f>#REF!+V444+#REF!+V406+V287+V243+V190+V183+V13</f>
        <v>#REF!</v>
      </c>
      <c r="Y520" s="87"/>
    </row>
    <row r="521" spans="1:2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3"/>
      <c r="V522" s="3"/>
    </row>
    <row r="523" ht="12.75">
      <c r="F523" s="107"/>
    </row>
    <row r="524" ht="12.75">
      <c r="F524" s="105"/>
    </row>
    <row r="527" ht="12.75">
      <c r="F527" s="105"/>
    </row>
  </sheetData>
  <sheetProtection/>
  <autoFilter ref="A12:F520"/>
  <mergeCells count="11">
    <mergeCell ref="B6:W6"/>
    <mergeCell ref="C7:V7"/>
    <mergeCell ref="B1:D1"/>
    <mergeCell ref="B2:D2"/>
    <mergeCell ref="B3:D3"/>
    <mergeCell ref="A9:V9"/>
    <mergeCell ref="A522:T522"/>
    <mergeCell ref="A520:E520"/>
    <mergeCell ref="A11:V11"/>
    <mergeCell ref="A10:V10"/>
    <mergeCell ref="B5:W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2018-12-20T02:11:34Z</cp:lastPrinted>
  <dcterms:created xsi:type="dcterms:W3CDTF">2008-11-11T04:53:42Z</dcterms:created>
  <dcterms:modified xsi:type="dcterms:W3CDTF">2019-01-22T01:11:44Z</dcterms:modified>
  <cp:category/>
  <cp:version/>
  <cp:contentType/>
  <cp:contentStatus/>
</cp:coreProperties>
</file>